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2948" windowHeight="4080" activeTab="1"/>
  </bookViews>
  <sheets>
    <sheet name="sprzedaż biletów I-XII 2021" sheetId="8" r:id="rId1"/>
    <sheet name="I-XII 2021 wg kanałów dystr." sheetId="9" r:id="rId2"/>
  </sheets>
  <definedNames>
    <definedName name="_xlnm.Print_Area" localSheetId="0">'sprzedaż biletów I-XII 2021'!$A$1:$AA$130</definedName>
    <definedName name="Title" localSheetId="1">'I-XII 2021 wg kanałów dystr.'!$A$2</definedName>
    <definedName name="Title" localSheetId="0">'sprzedaż biletów I-XII 2021'!$A$2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0" i="9"/>
  <c r="G70"/>
  <c r="H67"/>
  <c r="G67"/>
  <c r="H64"/>
  <c r="G64"/>
  <c r="H61"/>
  <c r="G61"/>
  <c r="H58"/>
  <c r="G58"/>
  <c r="H55"/>
  <c r="G55"/>
  <c r="H46"/>
  <c r="G46"/>
  <c r="H43"/>
  <c r="G43"/>
  <c r="H40"/>
  <c r="G40"/>
  <c r="H35"/>
  <c r="G35"/>
  <c r="H32"/>
  <c r="G32"/>
  <c r="H29"/>
  <c r="G29"/>
  <c r="H26"/>
  <c r="G26"/>
  <c r="H17"/>
  <c r="G17"/>
  <c r="H14"/>
  <c r="G14"/>
  <c r="H11"/>
  <c r="G11"/>
  <c r="H6"/>
  <c r="G6"/>
  <c r="H3"/>
  <c r="G3"/>
  <c r="E67"/>
  <c r="D14"/>
  <c r="J94"/>
  <c r="K94"/>
  <c r="L94"/>
  <c r="M94"/>
  <c r="N94"/>
  <c r="O94"/>
  <c r="P94"/>
  <c r="J91"/>
  <c r="K91"/>
  <c r="L91"/>
  <c r="M91"/>
  <c r="N91"/>
  <c r="O91"/>
  <c r="P91"/>
  <c r="Q91"/>
  <c r="J73"/>
  <c r="K73"/>
  <c r="L73"/>
  <c r="M73"/>
  <c r="N73"/>
  <c r="O73"/>
  <c r="P73"/>
  <c r="J70"/>
  <c r="K70"/>
  <c r="L70"/>
  <c r="M70"/>
  <c r="N70"/>
  <c r="O70"/>
  <c r="P70"/>
  <c r="J67"/>
  <c r="K67"/>
  <c r="L67"/>
  <c r="M67"/>
  <c r="N67"/>
  <c r="O67"/>
  <c r="P67"/>
  <c r="J64"/>
  <c r="K64"/>
  <c r="L64"/>
  <c r="M64"/>
  <c r="N64"/>
  <c r="O64"/>
  <c r="P64"/>
  <c r="J61"/>
  <c r="K61"/>
  <c r="L61"/>
  <c r="M61"/>
  <c r="N61"/>
  <c r="O61"/>
  <c r="P61"/>
  <c r="Q61"/>
  <c r="J58"/>
  <c r="K58"/>
  <c r="L58"/>
  <c r="M58"/>
  <c r="N58"/>
  <c r="O58"/>
  <c r="P58"/>
  <c r="Q58"/>
  <c r="J55"/>
  <c r="K55"/>
  <c r="L55"/>
  <c r="M55"/>
  <c r="N55"/>
  <c r="O55"/>
  <c r="P55"/>
  <c r="J46"/>
  <c r="K46"/>
  <c r="L46"/>
  <c r="M46"/>
  <c r="N46"/>
  <c r="O46"/>
  <c r="P46"/>
  <c r="J43"/>
  <c r="K43"/>
  <c r="L43"/>
  <c r="M43"/>
  <c r="N43"/>
  <c r="O43"/>
  <c r="P43"/>
  <c r="J40"/>
  <c r="K40"/>
  <c r="L40"/>
  <c r="M40"/>
  <c r="N40"/>
  <c r="O40"/>
  <c r="P40"/>
  <c r="J35"/>
  <c r="K35"/>
  <c r="L35"/>
  <c r="M35"/>
  <c r="N35"/>
  <c r="O35"/>
  <c r="P35"/>
  <c r="J32"/>
  <c r="K32"/>
  <c r="L32"/>
  <c r="M32"/>
  <c r="N32"/>
  <c r="O32"/>
  <c r="P32"/>
  <c r="J29"/>
  <c r="K29"/>
  <c r="L29"/>
  <c r="M29"/>
  <c r="N29"/>
  <c r="O29"/>
  <c r="P29"/>
  <c r="J26"/>
  <c r="K26"/>
  <c r="L26"/>
  <c r="M26"/>
  <c r="N26"/>
  <c r="O26"/>
  <c r="P26"/>
  <c r="J17"/>
  <c r="K17"/>
  <c r="L17"/>
  <c r="M17"/>
  <c r="N17"/>
  <c r="O17"/>
  <c r="P17"/>
  <c r="Q17"/>
  <c r="J14"/>
  <c r="K14"/>
  <c r="L14"/>
  <c r="M14"/>
  <c r="N14"/>
  <c r="O14"/>
  <c r="P14"/>
  <c r="J11"/>
  <c r="K11"/>
  <c r="L11"/>
  <c r="M11"/>
  <c r="N11"/>
  <c r="O11"/>
  <c r="P11"/>
  <c r="J6"/>
  <c r="K6"/>
  <c r="L6"/>
  <c r="M6"/>
  <c r="N6"/>
  <c r="O6"/>
  <c r="P6"/>
  <c r="J3"/>
  <c r="K3"/>
  <c r="L3"/>
  <c r="M3"/>
  <c r="N3"/>
  <c r="O3"/>
  <c r="P3"/>
  <c r="Q3"/>
  <c r="C17"/>
  <c r="D17"/>
  <c r="E17"/>
  <c r="F17"/>
  <c r="B17"/>
  <c r="C35"/>
  <c r="D35"/>
  <c r="E35"/>
  <c r="F35"/>
  <c r="B35"/>
  <c r="C46"/>
  <c r="D46"/>
  <c r="E46"/>
  <c r="F46"/>
  <c r="B46"/>
  <c r="C73"/>
  <c r="D73"/>
  <c r="E73"/>
  <c r="F73"/>
  <c r="G73"/>
  <c r="H73"/>
  <c r="B73"/>
  <c r="C94"/>
  <c r="D94"/>
  <c r="E94"/>
  <c r="F94"/>
  <c r="G94"/>
  <c r="H94"/>
  <c r="B94"/>
  <c r="H91"/>
  <c r="G91"/>
  <c r="F91"/>
  <c r="E91"/>
  <c r="D91"/>
  <c r="C91"/>
  <c r="B91"/>
  <c r="F70"/>
  <c r="E70"/>
  <c r="D70"/>
  <c r="C70"/>
  <c r="B70"/>
  <c r="F67"/>
  <c r="D67"/>
  <c r="C67"/>
  <c r="B67"/>
  <c r="F64"/>
  <c r="E64"/>
  <c r="D64"/>
  <c r="C64"/>
  <c r="B64"/>
  <c r="F61"/>
  <c r="E61"/>
  <c r="D61"/>
  <c r="C61"/>
  <c r="B61"/>
  <c r="F58"/>
  <c r="E58"/>
  <c r="D58"/>
  <c r="C58"/>
  <c r="B58"/>
  <c r="F55"/>
  <c r="E55"/>
  <c r="D55"/>
  <c r="C55"/>
  <c r="B55"/>
  <c r="F43"/>
  <c r="E43"/>
  <c r="D43"/>
  <c r="C43"/>
  <c r="B43"/>
  <c r="F40"/>
  <c r="E40"/>
  <c r="D40"/>
  <c r="C40"/>
  <c r="B40"/>
  <c r="F32"/>
  <c r="E32"/>
  <c r="D32"/>
  <c r="C32"/>
  <c r="B32"/>
  <c r="F29"/>
  <c r="E29"/>
  <c r="D29"/>
  <c r="C29"/>
  <c r="B29"/>
  <c r="F26"/>
  <c r="E26"/>
  <c r="D26"/>
  <c r="C26"/>
  <c r="B26"/>
  <c r="F14"/>
  <c r="E14"/>
  <c r="C14"/>
  <c r="B14"/>
  <c r="F11"/>
  <c r="E11"/>
  <c r="D11"/>
  <c r="C11"/>
  <c r="B11"/>
  <c r="C6"/>
  <c r="D6"/>
  <c r="E6"/>
  <c r="F6"/>
  <c r="B6"/>
  <c r="C3"/>
  <c r="D3"/>
  <c r="E3"/>
  <c r="F3"/>
  <c r="B3"/>
  <c r="B127"/>
  <c r="F127"/>
  <c r="H127"/>
  <c r="Q126"/>
  <c r="I126"/>
  <c r="Q125"/>
  <c r="I125"/>
  <c r="Q124"/>
  <c r="I124"/>
  <c r="Q123"/>
  <c r="I123"/>
  <c r="Q122"/>
  <c r="I122"/>
  <c r="Q121"/>
  <c r="I121"/>
  <c r="Q120"/>
  <c r="I120"/>
  <c r="Q119"/>
  <c r="I119"/>
  <c r="Q118"/>
  <c r="I118"/>
  <c r="Q117"/>
  <c r="I117"/>
  <c r="Q116"/>
  <c r="I116"/>
  <c r="Q115"/>
  <c r="I115"/>
  <c r="Q114"/>
  <c r="I114"/>
  <c r="Q113"/>
  <c r="I113"/>
  <c r="Q112"/>
  <c r="I112"/>
  <c r="Q111"/>
  <c r="I111"/>
  <c r="Q110"/>
  <c r="I110"/>
  <c r="Q109"/>
  <c r="I109"/>
  <c r="Q108"/>
  <c r="I108"/>
  <c r="Q107"/>
  <c r="I107"/>
  <c r="Q106"/>
  <c r="I106"/>
  <c r="Q105"/>
  <c r="I105"/>
  <c r="Q104"/>
  <c r="I104"/>
  <c r="Q103"/>
  <c r="I103"/>
  <c r="Q102"/>
  <c r="I102"/>
  <c r="Q101"/>
  <c r="I101"/>
  <c r="Q100"/>
  <c r="I100"/>
  <c r="Q99"/>
  <c r="I99"/>
  <c r="Q98"/>
  <c r="I98"/>
  <c r="Q97"/>
  <c r="I97"/>
  <c r="Q96"/>
  <c r="I96"/>
  <c r="Q95"/>
  <c r="Q94" s="1"/>
  <c r="I95"/>
  <c r="I94" s="1"/>
  <c r="Q93"/>
  <c r="I93"/>
  <c r="Q92"/>
  <c r="I92"/>
  <c r="I91" s="1"/>
  <c r="Q90"/>
  <c r="I90"/>
  <c r="Q89"/>
  <c r="I89"/>
  <c r="Q88"/>
  <c r="I88"/>
  <c r="Q87"/>
  <c r="I87"/>
  <c r="Q86"/>
  <c r="I86"/>
  <c r="Q85"/>
  <c r="I85"/>
  <c r="Q84"/>
  <c r="I84"/>
  <c r="Q83"/>
  <c r="I83"/>
  <c r="Q82"/>
  <c r="I82"/>
  <c r="Q81"/>
  <c r="I81"/>
  <c r="Q80"/>
  <c r="I80"/>
  <c r="Q79"/>
  <c r="I79"/>
  <c r="Q78"/>
  <c r="I78"/>
  <c r="Q77"/>
  <c r="I77"/>
  <c r="Q76"/>
  <c r="I76"/>
  <c r="Q75"/>
  <c r="I75"/>
  <c r="Q74"/>
  <c r="Q73" s="1"/>
  <c r="I74"/>
  <c r="Q72"/>
  <c r="I72"/>
  <c r="Q71"/>
  <c r="Q70" s="1"/>
  <c r="I71"/>
  <c r="I70" s="1"/>
  <c r="Q69"/>
  <c r="I69"/>
  <c r="Q68"/>
  <c r="Q67" s="1"/>
  <c r="I68"/>
  <c r="I67" s="1"/>
  <c r="Q66"/>
  <c r="I66"/>
  <c r="Q65"/>
  <c r="Q64" s="1"/>
  <c r="I65"/>
  <c r="I64" s="1"/>
  <c r="Q63"/>
  <c r="I63"/>
  <c r="Q62"/>
  <c r="I62"/>
  <c r="I61" s="1"/>
  <c r="Q60"/>
  <c r="I60"/>
  <c r="Q59"/>
  <c r="I59"/>
  <c r="I58" s="1"/>
  <c r="Q57"/>
  <c r="I57"/>
  <c r="Q56"/>
  <c r="Q55" s="1"/>
  <c r="I56"/>
  <c r="I55" s="1"/>
  <c r="Q54"/>
  <c r="I54"/>
  <c r="Q53"/>
  <c r="I53"/>
  <c r="Q52"/>
  <c r="I52"/>
  <c r="Q51"/>
  <c r="I51"/>
  <c r="Q50"/>
  <c r="I50"/>
  <c r="Q49"/>
  <c r="I49"/>
  <c r="Q48"/>
  <c r="I48"/>
  <c r="Q47"/>
  <c r="Q46" s="1"/>
  <c r="I47"/>
  <c r="I46" s="1"/>
  <c r="Q45"/>
  <c r="I45"/>
  <c r="Q44"/>
  <c r="Q43" s="1"/>
  <c r="I44"/>
  <c r="I43" s="1"/>
  <c r="Q42"/>
  <c r="I42"/>
  <c r="Q41"/>
  <c r="I41"/>
  <c r="I40" s="1"/>
  <c r="Q40"/>
  <c r="Q39"/>
  <c r="I39"/>
  <c r="Q38"/>
  <c r="I38"/>
  <c r="Q37"/>
  <c r="I37"/>
  <c r="Q36"/>
  <c r="I36"/>
  <c r="I35" s="1"/>
  <c r="Q35"/>
  <c r="Q34"/>
  <c r="I34"/>
  <c r="Q33"/>
  <c r="Q32" s="1"/>
  <c r="I33"/>
  <c r="I32" s="1"/>
  <c r="Q31"/>
  <c r="I31"/>
  <c r="Q30"/>
  <c r="I30"/>
  <c r="I29" s="1"/>
  <c r="Q29"/>
  <c r="Q28"/>
  <c r="I28"/>
  <c r="Q27"/>
  <c r="Q26" s="1"/>
  <c r="I27"/>
  <c r="I26" s="1"/>
  <c r="Q25"/>
  <c r="I25"/>
  <c r="Q24"/>
  <c r="I24"/>
  <c r="Q23"/>
  <c r="I23"/>
  <c r="Q22"/>
  <c r="I22"/>
  <c r="Q21"/>
  <c r="I21"/>
  <c r="Q20"/>
  <c r="I20"/>
  <c r="Q19"/>
  <c r="I19"/>
  <c r="Q18"/>
  <c r="I18"/>
  <c r="I17" s="1"/>
  <c r="Q16"/>
  <c r="I16"/>
  <c r="Q15"/>
  <c r="Q14" s="1"/>
  <c r="I15"/>
  <c r="I14" s="1"/>
  <c r="Q13"/>
  <c r="I13"/>
  <c r="Q12"/>
  <c r="Q11" s="1"/>
  <c r="I12"/>
  <c r="I11" s="1"/>
  <c r="Q10"/>
  <c r="I10"/>
  <c r="Q9"/>
  <c r="I9"/>
  <c r="Q8"/>
  <c r="I8"/>
  <c r="Q7"/>
  <c r="Q6" s="1"/>
  <c r="I7"/>
  <c r="I6" s="1"/>
  <c r="Q5"/>
  <c r="I5"/>
  <c r="Q4"/>
  <c r="I4"/>
  <c r="I3" s="1"/>
  <c r="G127" l="1"/>
  <c r="E127"/>
  <c r="C127"/>
  <c r="D127"/>
  <c r="I73"/>
  <c r="I127" s="1"/>
  <c r="K127"/>
  <c r="M127"/>
  <c r="O127"/>
  <c r="Q127"/>
  <c r="J127"/>
  <c r="L127"/>
  <c r="N127"/>
  <c r="P127"/>
  <c r="E199" l="1"/>
  <c r="D196"/>
  <c r="E196"/>
  <c r="F196"/>
  <c r="G196"/>
  <c r="H196"/>
  <c r="D193"/>
  <c r="E193"/>
  <c r="F193"/>
  <c r="G193"/>
  <c r="H193"/>
  <c r="D190"/>
  <c r="E190"/>
  <c r="F190"/>
  <c r="G190"/>
  <c r="H190"/>
  <c r="D187"/>
  <c r="E187"/>
  <c r="F187"/>
  <c r="G187"/>
  <c r="H187"/>
  <c r="D184"/>
  <c r="E184"/>
  <c r="F184"/>
  <c r="G184"/>
  <c r="H184"/>
  <c r="D181"/>
  <c r="E181"/>
  <c r="F181"/>
  <c r="G181"/>
  <c r="H181"/>
  <c r="D172"/>
  <c r="E172"/>
  <c r="F172"/>
  <c r="G172"/>
  <c r="H172"/>
  <c r="D169"/>
  <c r="E169"/>
  <c r="F169"/>
  <c r="G169"/>
  <c r="H169"/>
  <c r="D166"/>
  <c r="E166"/>
  <c r="F166"/>
  <c r="G166"/>
  <c r="H166"/>
  <c r="D161"/>
  <c r="E161"/>
  <c r="F161"/>
  <c r="G161"/>
  <c r="H161"/>
  <c r="D158"/>
  <c r="E158"/>
  <c r="F158"/>
  <c r="G158"/>
  <c r="H158"/>
  <c r="D155"/>
  <c r="E155"/>
  <c r="F155"/>
  <c r="G155"/>
  <c r="H155"/>
  <c r="D152"/>
  <c r="E152"/>
  <c r="F152"/>
  <c r="G152"/>
  <c r="H152"/>
  <c r="D143"/>
  <c r="E143"/>
  <c r="F143"/>
  <c r="G143"/>
  <c r="H143"/>
  <c r="D140"/>
  <c r="E140"/>
  <c r="F140"/>
  <c r="G140"/>
  <c r="H140"/>
  <c r="D137"/>
  <c r="E137"/>
  <c r="F137"/>
  <c r="G137"/>
  <c r="H137"/>
  <c r="D132"/>
  <c r="E132"/>
  <c r="F132"/>
  <c r="G132"/>
  <c r="H132"/>
  <c r="D129"/>
  <c r="E129"/>
  <c r="F129"/>
  <c r="G129"/>
  <c r="H129"/>
  <c r="C220"/>
  <c r="D220"/>
  <c r="C217"/>
  <c r="J132"/>
  <c r="K132"/>
  <c r="L132"/>
  <c r="M132"/>
  <c r="N132"/>
  <c r="O132"/>
  <c r="P132"/>
  <c r="J137"/>
  <c r="K137"/>
  <c r="L137"/>
  <c r="M137"/>
  <c r="N137"/>
  <c r="O137"/>
  <c r="P137"/>
  <c r="J140"/>
  <c r="K140"/>
  <c r="L140"/>
  <c r="M140"/>
  <c r="N140"/>
  <c r="O140"/>
  <c r="P140"/>
  <c r="J143"/>
  <c r="K143"/>
  <c r="L143"/>
  <c r="M143"/>
  <c r="N143"/>
  <c r="O143"/>
  <c r="P143"/>
  <c r="J152"/>
  <c r="K152"/>
  <c r="L152"/>
  <c r="M152"/>
  <c r="N152"/>
  <c r="O152"/>
  <c r="P152"/>
  <c r="J155"/>
  <c r="K155"/>
  <c r="L155"/>
  <c r="M155"/>
  <c r="N155"/>
  <c r="O155"/>
  <c r="P155"/>
  <c r="J158"/>
  <c r="K158"/>
  <c r="L158"/>
  <c r="M158"/>
  <c r="N158"/>
  <c r="O158"/>
  <c r="P158"/>
  <c r="J161"/>
  <c r="K161"/>
  <c r="L161"/>
  <c r="M161"/>
  <c r="N161"/>
  <c r="O161"/>
  <c r="P161"/>
  <c r="J166"/>
  <c r="K166"/>
  <c r="L166"/>
  <c r="M166"/>
  <c r="N166"/>
  <c r="O166"/>
  <c r="P166"/>
  <c r="J169"/>
  <c r="K169"/>
  <c r="L169"/>
  <c r="M169"/>
  <c r="N169"/>
  <c r="O169"/>
  <c r="P169"/>
  <c r="J172"/>
  <c r="K172"/>
  <c r="L172"/>
  <c r="M172"/>
  <c r="N172"/>
  <c r="O172"/>
  <c r="P172"/>
  <c r="J181"/>
  <c r="K181"/>
  <c r="L181"/>
  <c r="M181"/>
  <c r="N181"/>
  <c r="O181"/>
  <c r="P181"/>
  <c r="J184"/>
  <c r="K184"/>
  <c r="L184"/>
  <c r="M184"/>
  <c r="N184"/>
  <c r="O184"/>
  <c r="P184"/>
  <c r="J187"/>
  <c r="K187"/>
  <c r="L187"/>
  <c r="M187"/>
  <c r="N187"/>
  <c r="O187"/>
  <c r="P187"/>
  <c r="J190"/>
  <c r="K190"/>
  <c r="L190"/>
  <c r="M190"/>
  <c r="N190"/>
  <c r="O190"/>
  <c r="P190"/>
  <c r="J193"/>
  <c r="K193"/>
  <c r="L193"/>
  <c r="M193"/>
  <c r="N193"/>
  <c r="O193"/>
  <c r="P193"/>
  <c r="J196"/>
  <c r="K196"/>
  <c r="L196"/>
  <c r="M196"/>
  <c r="N196"/>
  <c r="O196"/>
  <c r="P196"/>
  <c r="J199"/>
  <c r="K199"/>
  <c r="L199"/>
  <c r="M199"/>
  <c r="N199"/>
  <c r="O199"/>
  <c r="P199"/>
  <c r="J217"/>
  <c r="K217"/>
  <c r="L217"/>
  <c r="M217"/>
  <c r="N217"/>
  <c r="O217"/>
  <c r="P217"/>
  <c r="J220"/>
  <c r="K220"/>
  <c r="L220"/>
  <c r="M220"/>
  <c r="N220"/>
  <c r="O220"/>
  <c r="P220"/>
  <c r="C143"/>
  <c r="B143"/>
  <c r="C161"/>
  <c r="B161"/>
  <c r="C172"/>
  <c r="B172"/>
  <c r="C199"/>
  <c r="D199"/>
  <c r="F199"/>
  <c r="G199"/>
  <c r="H199"/>
  <c r="B199"/>
  <c r="E220"/>
  <c r="F220"/>
  <c r="G220"/>
  <c r="H220"/>
  <c r="B220"/>
  <c r="H217"/>
  <c r="G217"/>
  <c r="F217"/>
  <c r="E217"/>
  <c r="D217"/>
  <c r="B217"/>
  <c r="C196"/>
  <c r="B196"/>
  <c r="C193"/>
  <c r="B193"/>
  <c r="C190"/>
  <c r="B190"/>
  <c r="C187"/>
  <c r="B187"/>
  <c r="C184"/>
  <c r="B184"/>
  <c r="C181"/>
  <c r="B181"/>
  <c r="C169"/>
  <c r="B169"/>
  <c r="C166"/>
  <c r="B166"/>
  <c r="C158"/>
  <c r="B158"/>
  <c r="C155"/>
  <c r="B155"/>
  <c r="C152"/>
  <c r="B152"/>
  <c r="C140"/>
  <c r="B140"/>
  <c r="C137"/>
  <c r="B137"/>
  <c r="C132"/>
  <c r="B132"/>
  <c r="Q252"/>
  <c r="I252"/>
  <c r="Q251"/>
  <c r="I251"/>
  <c r="Q250"/>
  <c r="I250"/>
  <c r="Q249"/>
  <c r="I249"/>
  <c r="Q248"/>
  <c r="I248"/>
  <c r="Q247"/>
  <c r="I247"/>
  <c r="Q246"/>
  <c r="I246"/>
  <c r="Q245"/>
  <c r="I245"/>
  <c r="Q244"/>
  <c r="I244"/>
  <c r="Q243"/>
  <c r="I243"/>
  <c r="Q242"/>
  <c r="I242"/>
  <c r="Q241"/>
  <c r="I241"/>
  <c r="Q240"/>
  <c r="I240"/>
  <c r="Q239"/>
  <c r="I239"/>
  <c r="Q238"/>
  <c r="I238"/>
  <c r="Q237"/>
  <c r="I237"/>
  <c r="Q236"/>
  <c r="I236"/>
  <c r="Q235"/>
  <c r="I235"/>
  <c r="Q234"/>
  <c r="I234"/>
  <c r="Q233"/>
  <c r="I233"/>
  <c r="Q232"/>
  <c r="I232"/>
  <c r="Q231"/>
  <c r="I231"/>
  <c r="Q230"/>
  <c r="I230"/>
  <c r="Q229"/>
  <c r="I229"/>
  <c r="Q228"/>
  <c r="I228"/>
  <c r="Q227"/>
  <c r="I227"/>
  <c r="Q226"/>
  <c r="I226"/>
  <c r="Q225"/>
  <c r="I225"/>
  <c r="Q224"/>
  <c r="I224"/>
  <c r="Q223"/>
  <c r="I223"/>
  <c r="Q222"/>
  <c r="I222"/>
  <c r="Q221"/>
  <c r="I221"/>
  <c r="I220" s="1"/>
  <c r="Q220"/>
  <c r="Q219"/>
  <c r="I219"/>
  <c r="Q218"/>
  <c r="I218"/>
  <c r="I217" s="1"/>
  <c r="Q217"/>
  <c r="Q216"/>
  <c r="I216"/>
  <c r="Q215"/>
  <c r="I215"/>
  <c r="Q214"/>
  <c r="I214"/>
  <c r="Q213"/>
  <c r="I213"/>
  <c r="Q212"/>
  <c r="I212"/>
  <c r="Q211"/>
  <c r="I211"/>
  <c r="Q210"/>
  <c r="I210"/>
  <c r="Q209"/>
  <c r="I209"/>
  <c r="Q208"/>
  <c r="I208"/>
  <c r="Q207"/>
  <c r="I207"/>
  <c r="Q206"/>
  <c r="I206"/>
  <c r="Q205"/>
  <c r="I205"/>
  <c r="Q204"/>
  <c r="I204"/>
  <c r="Q203"/>
  <c r="I203"/>
  <c r="Q202"/>
  <c r="I202"/>
  <c r="Q201"/>
  <c r="I201"/>
  <c r="Q200"/>
  <c r="I200"/>
  <c r="I199" s="1"/>
  <c r="Q199"/>
  <c r="Q198"/>
  <c r="I198"/>
  <c r="Q197"/>
  <c r="I197"/>
  <c r="Q196"/>
  <c r="I196"/>
  <c r="Q195"/>
  <c r="I195"/>
  <c r="Q194"/>
  <c r="I194"/>
  <c r="I193" s="1"/>
  <c r="Q193"/>
  <c r="Q192"/>
  <c r="I192"/>
  <c r="Q191"/>
  <c r="I191"/>
  <c r="Q190"/>
  <c r="Q189"/>
  <c r="I189"/>
  <c r="Q188"/>
  <c r="I188"/>
  <c r="I187" s="1"/>
  <c r="Q187"/>
  <c r="Q186"/>
  <c r="I186"/>
  <c r="Q185"/>
  <c r="I185"/>
  <c r="Q184"/>
  <c r="I184"/>
  <c r="Q183"/>
  <c r="I183"/>
  <c r="Q182"/>
  <c r="I182"/>
  <c r="I181" s="1"/>
  <c r="Q181"/>
  <c r="Q180"/>
  <c r="I180"/>
  <c r="Q179"/>
  <c r="I179"/>
  <c r="Q178"/>
  <c r="I178"/>
  <c r="Q177"/>
  <c r="I177"/>
  <c r="Q176"/>
  <c r="I176"/>
  <c r="Q175"/>
  <c r="I175"/>
  <c r="Q174"/>
  <c r="I174"/>
  <c r="Q173"/>
  <c r="I173"/>
  <c r="I172" s="1"/>
  <c r="Q172"/>
  <c r="Q171"/>
  <c r="I171"/>
  <c r="Q170"/>
  <c r="I170"/>
  <c r="Q169"/>
  <c r="I169"/>
  <c r="Q168"/>
  <c r="I168"/>
  <c r="Q167"/>
  <c r="I167"/>
  <c r="Q166"/>
  <c r="I166"/>
  <c r="Q165"/>
  <c r="I165"/>
  <c r="Q164"/>
  <c r="I164"/>
  <c r="Q163"/>
  <c r="I163"/>
  <c r="Q162"/>
  <c r="I162"/>
  <c r="I161" s="1"/>
  <c r="Q161"/>
  <c r="Q160"/>
  <c r="I160"/>
  <c r="Q159"/>
  <c r="I159"/>
  <c r="Q158"/>
  <c r="I158"/>
  <c r="Q157"/>
  <c r="I157"/>
  <c r="Q156"/>
  <c r="I156"/>
  <c r="I155" s="1"/>
  <c r="Q155"/>
  <c r="Q154"/>
  <c r="I154"/>
  <c r="Q153"/>
  <c r="I153"/>
  <c r="I152" s="1"/>
  <c r="Q152"/>
  <c r="Q151"/>
  <c r="I151"/>
  <c r="Q150"/>
  <c r="I150"/>
  <c r="Q149"/>
  <c r="I149"/>
  <c r="Q148"/>
  <c r="I148"/>
  <c r="Q147"/>
  <c r="I147"/>
  <c r="Q146"/>
  <c r="I146"/>
  <c r="Q145"/>
  <c r="I145"/>
  <c r="Q144"/>
  <c r="I144"/>
  <c r="I143" s="1"/>
  <c r="Q143"/>
  <c r="Q142"/>
  <c r="I142"/>
  <c r="Q141"/>
  <c r="I141"/>
  <c r="Q140"/>
  <c r="I140"/>
  <c r="Q139"/>
  <c r="I139"/>
  <c r="Q138"/>
  <c r="I138"/>
  <c r="I137" s="1"/>
  <c r="Q137"/>
  <c r="Q136"/>
  <c r="I136"/>
  <c r="Q135"/>
  <c r="I135"/>
  <c r="Q134"/>
  <c r="I134"/>
  <c r="Q133"/>
  <c r="I133"/>
  <c r="I132" s="1"/>
  <c r="Q132"/>
  <c r="Q131"/>
  <c r="I131"/>
  <c r="Q130"/>
  <c r="I130"/>
  <c r="I129" s="1"/>
  <c r="Q129"/>
  <c r="P129"/>
  <c r="O129"/>
  <c r="N129"/>
  <c r="M129"/>
  <c r="L129"/>
  <c r="K129"/>
  <c r="J129"/>
  <c r="C129"/>
  <c r="B129"/>
  <c r="C343"/>
  <c r="D298"/>
  <c r="D284"/>
  <c r="D266"/>
  <c r="J346"/>
  <c r="K346"/>
  <c r="L346"/>
  <c r="M346"/>
  <c r="N346"/>
  <c r="O346"/>
  <c r="P346"/>
  <c r="J343"/>
  <c r="K343"/>
  <c r="L343"/>
  <c r="M343"/>
  <c r="N343"/>
  <c r="O343"/>
  <c r="P343"/>
  <c r="J325"/>
  <c r="K325"/>
  <c r="L325"/>
  <c r="M325"/>
  <c r="N325"/>
  <c r="O325"/>
  <c r="P325"/>
  <c r="J322"/>
  <c r="K322"/>
  <c r="L322"/>
  <c r="M322"/>
  <c r="N322"/>
  <c r="O322"/>
  <c r="P322"/>
  <c r="J319"/>
  <c r="K319"/>
  <c r="L319"/>
  <c r="M319"/>
  <c r="N319"/>
  <c r="O319"/>
  <c r="P319"/>
  <c r="J316"/>
  <c r="K316"/>
  <c r="L316"/>
  <c r="M316"/>
  <c r="N316"/>
  <c r="O316"/>
  <c r="P316"/>
  <c r="J313"/>
  <c r="K313"/>
  <c r="L313"/>
  <c r="M313"/>
  <c r="N313"/>
  <c r="O313"/>
  <c r="P313"/>
  <c r="J310"/>
  <c r="K310"/>
  <c r="L310"/>
  <c r="M310"/>
  <c r="N310"/>
  <c r="O310"/>
  <c r="P310"/>
  <c r="J307"/>
  <c r="K307"/>
  <c r="L307"/>
  <c r="M307"/>
  <c r="N307"/>
  <c r="O307"/>
  <c r="P307"/>
  <c r="J298"/>
  <c r="K298"/>
  <c r="L298"/>
  <c r="M298"/>
  <c r="N298"/>
  <c r="O298"/>
  <c r="P298"/>
  <c r="J295"/>
  <c r="K295"/>
  <c r="L295"/>
  <c r="M295"/>
  <c r="N295"/>
  <c r="O295"/>
  <c r="P295"/>
  <c r="J292"/>
  <c r="K292"/>
  <c r="L292"/>
  <c r="M292"/>
  <c r="N292"/>
  <c r="O292"/>
  <c r="P292"/>
  <c r="J287"/>
  <c r="K287"/>
  <c r="L287"/>
  <c r="M287"/>
  <c r="N287"/>
  <c r="O287"/>
  <c r="P287"/>
  <c r="J284"/>
  <c r="K284"/>
  <c r="L284"/>
  <c r="M284"/>
  <c r="N284"/>
  <c r="O284"/>
  <c r="P284"/>
  <c r="J281"/>
  <c r="K281"/>
  <c r="L281"/>
  <c r="M281"/>
  <c r="N281"/>
  <c r="O281"/>
  <c r="P281"/>
  <c r="J278"/>
  <c r="K278"/>
  <c r="L278"/>
  <c r="M278"/>
  <c r="N278"/>
  <c r="O278"/>
  <c r="P278"/>
  <c r="J269"/>
  <c r="K269"/>
  <c r="L269"/>
  <c r="M269"/>
  <c r="N269"/>
  <c r="O269"/>
  <c r="P269"/>
  <c r="J266"/>
  <c r="K266"/>
  <c r="L266"/>
  <c r="M266"/>
  <c r="N266"/>
  <c r="O266"/>
  <c r="P266"/>
  <c r="J263"/>
  <c r="K263"/>
  <c r="L263"/>
  <c r="M263"/>
  <c r="N263"/>
  <c r="O263"/>
  <c r="P263"/>
  <c r="J258"/>
  <c r="K258"/>
  <c r="L258"/>
  <c r="M258"/>
  <c r="N258"/>
  <c r="O258"/>
  <c r="P258"/>
  <c r="B346"/>
  <c r="C346"/>
  <c r="D346"/>
  <c r="E346"/>
  <c r="F346"/>
  <c r="G346"/>
  <c r="H346"/>
  <c r="B343"/>
  <c r="D343"/>
  <c r="E343"/>
  <c r="F343"/>
  <c r="G343"/>
  <c r="H343"/>
  <c r="B325"/>
  <c r="C325"/>
  <c r="D325"/>
  <c r="E325"/>
  <c r="F325"/>
  <c r="G325"/>
  <c r="H325"/>
  <c r="B322"/>
  <c r="C322"/>
  <c r="D322"/>
  <c r="E322"/>
  <c r="F322"/>
  <c r="G322"/>
  <c r="H322"/>
  <c r="B319"/>
  <c r="C319"/>
  <c r="D319"/>
  <c r="E319"/>
  <c r="F319"/>
  <c r="G319"/>
  <c r="H319"/>
  <c r="B316"/>
  <c r="C316"/>
  <c r="D316"/>
  <c r="E316"/>
  <c r="F316"/>
  <c r="G316"/>
  <c r="H316"/>
  <c r="B313"/>
  <c r="C313"/>
  <c r="D313"/>
  <c r="E313"/>
  <c r="F313"/>
  <c r="G313"/>
  <c r="H313"/>
  <c r="B310"/>
  <c r="C310"/>
  <c r="D310"/>
  <c r="E310"/>
  <c r="F310"/>
  <c r="G310"/>
  <c r="H310"/>
  <c r="B307"/>
  <c r="C307"/>
  <c r="D307"/>
  <c r="E307"/>
  <c r="F307"/>
  <c r="G307"/>
  <c r="H307"/>
  <c r="B298"/>
  <c r="C298"/>
  <c r="E298"/>
  <c r="F298"/>
  <c r="G298"/>
  <c r="H298"/>
  <c r="B295"/>
  <c r="C295"/>
  <c r="D295"/>
  <c r="E295"/>
  <c r="F295"/>
  <c r="G295"/>
  <c r="H295"/>
  <c r="B292"/>
  <c r="C292"/>
  <c r="D292"/>
  <c r="E292"/>
  <c r="F292"/>
  <c r="G292"/>
  <c r="H292"/>
  <c r="B287"/>
  <c r="C287"/>
  <c r="D287"/>
  <c r="E287"/>
  <c r="F287"/>
  <c r="G287"/>
  <c r="H287"/>
  <c r="B284"/>
  <c r="C284"/>
  <c r="E284"/>
  <c r="F284"/>
  <c r="G284"/>
  <c r="H284"/>
  <c r="B281"/>
  <c r="C281"/>
  <c r="D281"/>
  <c r="E281"/>
  <c r="F281"/>
  <c r="G281"/>
  <c r="H281"/>
  <c r="B278"/>
  <c r="C278"/>
  <c r="D278"/>
  <c r="E278"/>
  <c r="F278"/>
  <c r="G278"/>
  <c r="H278"/>
  <c r="B269"/>
  <c r="C269"/>
  <c r="D269"/>
  <c r="E269"/>
  <c r="F269"/>
  <c r="G269"/>
  <c r="H269"/>
  <c r="B266"/>
  <c r="C266"/>
  <c r="E266"/>
  <c r="F266"/>
  <c r="G266"/>
  <c r="H266"/>
  <c r="B263"/>
  <c r="C263"/>
  <c r="E263"/>
  <c r="F263"/>
  <c r="G263"/>
  <c r="H263"/>
  <c r="B258"/>
  <c r="C258"/>
  <c r="D258"/>
  <c r="E258"/>
  <c r="F258"/>
  <c r="G258"/>
  <c r="H258"/>
  <c r="Q378"/>
  <c r="I378"/>
  <c r="Q377"/>
  <c r="I377"/>
  <c r="Q376"/>
  <c r="I376"/>
  <c r="Q375"/>
  <c r="I375"/>
  <c r="Q374"/>
  <c r="I374"/>
  <c r="Q373"/>
  <c r="I373"/>
  <c r="Q372"/>
  <c r="I372"/>
  <c r="Q371"/>
  <c r="I371"/>
  <c r="Q370"/>
  <c r="I370"/>
  <c r="Q369"/>
  <c r="I369"/>
  <c r="Q368"/>
  <c r="I368"/>
  <c r="Q367"/>
  <c r="I367"/>
  <c r="Q366"/>
  <c r="I366"/>
  <c r="Q365"/>
  <c r="I365"/>
  <c r="Q364"/>
  <c r="I364"/>
  <c r="Q363"/>
  <c r="I363"/>
  <c r="Q362"/>
  <c r="I362"/>
  <c r="Q361"/>
  <c r="I361"/>
  <c r="Q360"/>
  <c r="I360"/>
  <c r="Q359"/>
  <c r="I359"/>
  <c r="Q358"/>
  <c r="I358"/>
  <c r="Q357"/>
  <c r="I357"/>
  <c r="Q356"/>
  <c r="I356"/>
  <c r="Q355"/>
  <c r="I355"/>
  <c r="Q354"/>
  <c r="I354"/>
  <c r="Q353"/>
  <c r="I353"/>
  <c r="Q352"/>
  <c r="I352"/>
  <c r="Q351"/>
  <c r="I351"/>
  <c r="Q350"/>
  <c r="I350"/>
  <c r="Q349"/>
  <c r="I349"/>
  <c r="Q348"/>
  <c r="I348"/>
  <c r="Q347"/>
  <c r="I347"/>
  <c r="I346" s="1"/>
  <c r="Q346"/>
  <c r="Q345"/>
  <c r="I345"/>
  <c r="Q344"/>
  <c r="I344"/>
  <c r="I343" s="1"/>
  <c r="Q343"/>
  <c r="Q342"/>
  <c r="I342"/>
  <c r="Q341"/>
  <c r="I341"/>
  <c r="Q340"/>
  <c r="I340"/>
  <c r="Q339"/>
  <c r="I339"/>
  <c r="Q338"/>
  <c r="I338"/>
  <c r="Q337"/>
  <c r="I337"/>
  <c r="Q336"/>
  <c r="I336"/>
  <c r="Q335"/>
  <c r="I335"/>
  <c r="Q334"/>
  <c r="I334"/>
  <c r="Q333"/>
  <c r="I333"/>
  <c r="Q332"/>
  <c r="I332"/>
  <c r="Q331"/>
  <c r="I331"/>
  <c r="Q330"/>
  <c r="I330"/>
  <c r="Q329"/>
  <c r="I329"/>
  <c r="Q328"/>
  <c r="I328"/>
  <c r="Q327"/>
  <c r="I327"/>
  <c r="Q326"/>
  <c r="I326"/>
  <c r="Q325"/>
  <c r="Q324"/>
  <c r="I324"/>
  <c r="Q323"/>
  <c r="I323"/>
  <c r="I322" s="1"/>
  <c r="Q322"/>
  <c r="Q321"/>
  <c r="I321"/>
  <c r="Q320"/>
  <c r="I320"/>
  <c r="I319" s="1"/>
  <c r="Q319"/>
  <c r="Q318"/>
  <c r="I318"/>
  <c r="Q317"/>
  <c r="I317"/>
  <c r="I316" s="1"/>
  <c r="Q316"/>
  <c r="Q315"/>
  <c r="I315"/>
  <c r="Q314"/>
  <c r="Q313" s="1"/>
  <c r="I314"/>
  <c r="I313" s="1"/>
  <c r="Q312"/>
  <c r="I312"/>
  <c r="Q311"/>
  <c r="Q310" s="1"/>
  <c r="I311"/>
  <c r="I310" s="1"/>
  <c r="Q309"/>
  <c r="I309"/>
  <c r="Q308"/>
  <c r="I308"/>
  <c r="I307" s="1"/>
  <c r="Q307"/>
  <c r="Q306"/>
  <c r="I306"/>
  <c r="Q305"/>
  <c r="I305"/>
  <c r="Q304"/>
  <c r="I304"/>
  <c r="Q303"/>
  <c r="I303"/>
  <c r="Q302"/>
  <c r="I302"/>
  <c r="Q301"/>
  <c r="I301"/>
  <c r="Q300"/>
  <c r="I300"/>
  <c r="Q299"/>
  <c r="Q298" s="1"/>
  <c r="I299"/>
  <c r="Q297"/>
  <c r="I297"/>
  <c r="Q296"/>
  <c r="I296"/>
  <c r="Q295"/>
  <c r="Q294"/>
  <c r="I294"/>
  <c r="Q293"/>
  <c r="I293"/>
  <c r="I292" s="1"/>
  <c r="Q292"/>
  <c r="Q291"/>
  <c r="I291"/>
  <c r="Q290"/>
  <c r="I290"/>
  <c r="Q289"/>
  <c r="I289"/>
  <c r="Q288"/>
  <c r="I288"/>
  <c r="Q287"/>
  <c r="Q286"/>
  <c r="I286"/>
  <c r="Q285"/>
  <c r="Q284" s="1"/>
  <c r="I285"/>
  <c r="I284" s="1"/>
  <c r="Q283"/>
  <c r="I283"/>
  <c r="Q282"/>
  <c r="I282"/>
  <c r="I281" s="1"/>
  <c r="Q281"/>
  <c r="Q280"/>
  <c r="I280"/>
  <c r="Q279"/>
  <c r="Q278" s="1"/>
  <c r="I279"/>
  <c r="I278" s="1"/>
  <c r="Q277"/>
  <c r="I277"/>
  <c r="Q276"/>
  <c r="I276"/>
  <c r="Q275"/>
  <c r="I275"/>
  <c r="Q274"/>
  <c r="I274"/>
  <c r="Q273"/>
  <c r="I273"/>
  <c r="Q272"/>
  <c r="I272"/>
  <c r="Q271"/>
  <c r="I271"/>
  <c r="Q270"/>
  <c r="I270"/>
  <c r="Q269"/>
  <c r="Q268"/>
  <c r="I268"/>
  <c r="Q267"/>
  <c r="Q266" s="1"/>
  <c r="I267"/>
  <c r="I266" s="1"/>
  <c r="Q265"/>
  <c r="I265"/>
  <c r="Q264"/>
  <c r="I264"/>
  <c r="Q263"/>
  <c r="Q262"/>
  <c r="I262"/>
  <c r="Q261"/>
  <c r="I261"/>
  <c r="Q260"/>
  <c r="I260"/>
  <c r="Q259"/>
  <c r="I259"/>
  <c r="Q258"/>
  <c r="Q257"/>
  <c r="I257"/>
  <c r="Q256"/>
  <c r="I256"/>
  <c r="Q255"/>
  <c r="P255"/>
  <c r="O255"/>
  <c r="N255"/>
  <c r="M255"/>
  <c r="L255"/>
  <c r="K255"/>
  <c r="J255"/>
  <c r="H255"/>
  <c r="G255"/>
  <c r="F255"/>
  <c r="E255"/>
  <c r="D255"/>
  <c r="C255"/>
  <c r="B255"/>
  <c r="I444"/>
  <c r="I190" l="1"/>
  <c r="C253"/>
  <c r="E253"/>
  <c r="G253"/>
  <c r="K253"/>
  <c r="M253"/>
  <c r="O253"/>
  <c r="Q253"/>
  <c r="B253"/>
  <c r="D253"/>
  <c r="F253"/>
  <c r="H253"/>
  <c r="J253"/>
  <c r="L253"/>
  <c r="N253"/>
  <c r="P253"/>
  <c r="I253"/>
  <c r="I255"/>
  <c r="I258"/>
  <c r="I287"/>
  <c r="I295"/>
  <c r="I298"/>
  <c r="I269"/>
  <c r="I263"/>
  <c r="I325"/>
  <c r="C379"/>
  <c r="E379"/>
  <c r="G379"/>
  <c r="K379"/>
  <c r="M379"/>
  <c r="O379"/>
  <c r="Q379"/>
  <c r="B379"/>
  <c r="D379"/>
  <c r="F379"/>
  <c r="H379"/>
  <c r="J379"/>
  <c r="L379"/>
  <c r="N379"/>
  <c r="P379"/>
  <c r="H439"/>
  <c r="H436"/>
  <c r="H433"/>
  <c r="H424"/>
  <c r="H421"/>
  <c r="H418"/>
  <c r="H413"/>
  <c r="H410"/>
  <c r="H407"/>
  <c r="H404"/>
  <c r="H395"/>
  <c r="H392"/>
  <c r="H389"/>
  <c r="H384"/>
  <c r="H381"/>
  <c r="G451"/>
  <c r="H472"/>
  <c r="D445"/>
  <c r="D407"/>
  <c r="D389"/>
  <c r="D392"/>
  <c r="Q441"/>
  <c r="Q440"/>
  <c r="K439"/>
  <c r="L439"/>
  <c r="M439"/>
  <c r="N439"/>
  <c r="O439"/>
  <c r="P439"/>
  <c r="J439"/>
  <c r="K436"/>
  <c r="L436"/>
  <c r="M436"/>
  <c r="N436"/>
  <c r="O436"/>
  <c r="P436"/>
  <c r="K433"/>
  <c r="L433"/>
  <c r="M433"/>
  <c r="N433"/>
  <c r="O433"/>
  <c r="P433"/>
  <c r="K424"/>
  <c r="L424"/>
  <c r="M424"/>
  <c r="N424"/>
  <c r="O424"/>
  <c r="P424"/>
  <c r="K421"/>
  <c r="L421"/>
  <c r="M421"/>
  <c r="N421"/>
  <c r="O421"/>
  <c r="P421"/>
  <c r="K418"/>
  <c r="L418"/>
  <c r="M418"/>
  <c r="N418"/>
  <c r="O418"/>
  <c r="P418"/>
  <c r="P413"/>
  <c r="K413"/>
  <c r="L413"/>
  <c r="M413"/>
  <c r="N413"/>
  <c r="O413"/>
  <c r="K410"/>
  <c r="L410"/>
  <c r="M410"/>
  <c r="N410"/>
  <c r="O410"/>
  <c r="P410"/>
  <c r="K407"/>
  <c r="L407"/>
  <c r="M407"/>
  <c r="N407"/>
  <c r="O407"/>
  <c r="P407"/>
  <c r="K404"/>
  <c r="L404"/>
  <c r="M404"/>
  <c r="N404"/>
  <c r="O404"/>
  <c r="P404"/>
  <c r="K395"/>
  <c r="L395"/>
  <c r="M395"/>
  <c r="N395"/>
  <c r="O395"/>
  <c r="P395"/>
  <c r="K392"/>
  <c r="L392"/>
  <c r="M392"/>
  <c r="N392"/>
  <c r="O392"/>
  <c r="P392"/>
  <c r="K389"/>
  <c r="L389"/>
  <c r="M389"/>
  <c r="N389"/>
  <c r="O389"/>
  <c r="P389"/>
  <c r="K384"/>
  <c r="L384"/>
  <c r="M384"/>
  <c r="N384"/>
  <c r="O384"/>
  <c r="P384"/>
  <c r="K381"/>
  <c r="L381"/>
  <c r="M381"/>
  <c r="N381"/>
  <c r="O381"/>
  <c r="P381"/>
  <c r="I379" l="1"/>
  <c r="Q439"/>
  <c r="C384"/>
  <c r="D384"/>
  <c r="E384"/>
  <c r="F384"/>
  <c r="G384"/>
  <c r="C389"/>
  <c r="E389"/>
  <c r="F389"/>
  <c r="G389"/>
  <c r="C392"/>
  <c r="E392"/>
  <c r="F392"/>
  <c r="G392"/>
  <c r="C395"/>
  <c r="D395"/>
  <c r="E395"/>
  <c r="F395"/>
  <c r="G395"/>
  <c r="C404"/>
  <c r="E404"/>
  <c r="F404"/>
  <c r="G404"/>
  <c r="C407"/>
  <c r="E407"/>
  <c r="F407"/>
  <c r="G407"/>
  <c r="C410"/>
  <c r="D410"/>
  <c r="E410"/>
  <c r="F410"/>
  <c r="G410"/>
  <c r="C413"/>
  <c r="D413"/>
  <c r="E413"/>
  <c r="F413"/>
  <c r="G413"/>
  <c r="C418"/>
  <c r="D418"/>
  <c r="E418"/>
  <c r="F418"/>
  <c r="G418"/>
  <c r="C421"/>
  <c r="D421"/>
  <c r="E421"/>
  <c r="F421"/>
  <c r="G421"/>
  <c r="C424"/>
  <c r="D424"/>
  <c r="E424"/>
  <c r="F424"/>
  <c r="G424"/>
  <c r="C433"/>
  <c r="D433"/>
  <c r="E433"/>
  <c r="F433"/>
  <c r="G433"/>
  <c r="C436"/>
  <c r="D436"/>
  <c r="E436"/>
  <c r="F436"/>
  <c r="G436"/>
  <c r="C439"/>
  <c r="D439"/>
  <c r="E439"/>
  <c r="F439"/>
  <c r="G439"/>
  <c r="C442"/>
  <c r="D442"/>
  <c r="E442"/>
  <c r="F442"/>
  <c r="G442"/>
  <c r="H442"/>
  <c r="C445"/>
  <c r="E445"/>
  <c r="F445"/>
  <c r="G445"/>
  <c r="H445"/>
  <c r="C448"/>
  <c r="D448"/>
  <c r="E448"/>
  <c r="F448"/>
  <c r="G448"/>
  <c r="H448"/>
  <c r="C451"/>
  <c r="D451"/>
  <c r="E451"/>
  <c r="F451"/>
  <c r="H451"/>
  <c r="C469"/>
  <c r="D469"/>
  <c r="E469"/>
  <c r="F469"/>
  <c r="G469"/>
  <c r="H469"/>
  <c r="C472"/>
  <c r="D472"/>
  <c r="E472"/>
  <c r="F472"/>
  <c r="G472"/>
  <c r="B472"/>
  <c r="B469"/>
  <c r="B451"/>
  <c r="B448"/>
  <c r="B445"/>
  <c r="B442"/>
  <c r="B439"/>
  <c r="B436"/>
  <c r="B433"/>
  <c r="B424"/>
  <c r="B421"/>
  <c r="B418"/>
  <c r="B413"/>
  <c r="B410"/>
  <c r="B407"/>
  <c r="B404"/>
  <c r="B395"/>
  <c r="B392"/>
  <c r="B389"/>
  <c r="B384"/>
  <c r="I441"/>
  <c r="I440"/>
  <c r="B381"/>
  <c r="C381"/>
  <c r="D381"/>
  <c r="E381"/>
  <c r="F381"/>
  <c r="G381"/>
  <c r="H505" l="1"/>
  <c r="B505"/>
  <c r="F505"/>
  <c r="D505"/>
  <c r="I439"/>
  <c r="G505"/>
  <c r="E505"/>
  <c r="C505"/>
  <c r="Q504" l="1"/>
  <c r="I504"/>
  <c r="Q503"/>
  <c r="I503"/>
  <c r="Q502"/>
  <c r="I502"/>
  <c r="Q501"/>
  <c r="I501"/>
  <c r="Q500"/>
  <c r="I500"/>
  <c r="Q499"/>
  <c r="I499"/>
  <c r="Q498"/>
  <c r="I498"/>
  <c r="Q497"/>
  <c r="I497"/>
  <c r="Q496"/>
  <c r="I496"/>
  <c r="Q495"/>
  <c r="I495"/>
  <c r="Q494"/>
  <c r="I494"/>
  <c r="Q493"/>
  <c r="I493"/>
  <c r="Q492"/>
  <c r="I492"/>
  <c r="Q491"/>
  <c r="I491"/>
  <c r="Q490"/>
  <c r="I490"/>
  <c r="Q489"/>
  <c r="I489"/>
  <c r="Q488"/>
  <c r="I488"/>
  <c r="Q487"/>
  <c r="I487"/>
  <c r="Q486"/>
  <c r="I486"/>
  <c r="Q485"/>
  <c r="I485"/>
  <c r="Q484"/>
  <c r="I484"/>
  <c r="Q483"/>
  <c r="I483"/>
  <c r="Q482"/>
  <c r="I482"/>
  <c r="Q481"/>
  <c r="I481"/>
  <c r="Q480"/>
  <c r="I480"/>
  <c r="Q479"/>
  <c r="I479"/>
  <c r="Q478"/>
  <c r="I478"/>
  <c r="Q477"/>
  <c r="I477"/>
  <c r="Q476"/>
  <c r="I476"/>
  <c r="Q475"/>
  <c r="I475"/>
  <c r="Q474"/>
  <c r="I474"/>
  <c r="Q473"/>
  <c r="I473"/>
  <c r="I472" s="1"/>
  <c r="Q472"/>
  <c r="P472"/>
  <c r="O472"/>
  <c r="N472"/>
  <c r="M472"/>
  <c r="L472"/>
  <c r="K472"/>
  <c r="J472"/>
  <c r="Q471"/>
  <c r="I471"/>
  <c r="Q470"/>
  <c r="I470"/>
  <c r="I469" s="1"/>
  <c r="Q469"/>
  <c r="P469"/>
  <c r="O469"/>
  <c r="N469"/>
  <c r="M469"/>
  <c r="L469"/>
  <c r="K469"/>
  <c r="J469"/>
  <c r="Q468"/>
  <c r="I468"/>
  <c r="Q467"/>
  <c r="I467"/>
  <c r="Q466"/>
  <c r="I466"/>
  <c r="Q465"/>
  <c r="I465"/>
  <c r="Q464"/>
  <c r="I464"/>
  <c r="Q463"/>
  <c r="I463"/>
  <c r="Q462"/>
  <c r="I462"/>
  <c r="Q461"/>
  <c r="I461"/>
  <c r="Q460"/>
  <c r="I460"/>
  <c r="Q459"/>
  <c r="I459"/>
  <c r="Q458"/>
  <c r="I458"/>
  <c r="Q457"/>
  <c r="I457"/>
  <c r="Q456"/>
  <c r="I456"/>
  <c r="Q455"/>
  <c r="I455"/>
  <c r="Q454"/>
  <c r="I454"/>
  <c r="Q453"/>
  <c r="I453"/>
  <c r="Q452"/>
  <c r="I452"/>
  <c r="Q451"/>
  <c r="P451"/>
  <c r="O451"/>
  <c r="N451"/>
  <c r="M451"/>
  <c r="L451"/>
  <c r="K451"/>
  <c r="J451"/>
  <c r="Q450"/>
  <c r="I450"/>
  <c r="Q449"/>
  <c r="I449"/>
  <c r="Q448"/>
  <c r="P448"/>
  <c r="O448"/>
  <c r="N448"/>
  <c r="M448"/>
  <c r="L448"/>
  <c r="K448"/>
  <c r="J448"/>
  <c r="Q447"/>
  <c r="I447"/>
  <c r="Q446"/>
  <c r="I446"/>
  <c r="I445" s="1"/>
  <c r="Q445"/>
  <c r="P445"/>
  <c r="O445"/>
  <c r="N445"/>
  <c r="M445"/>
  <c r="L445"/>
  <c r="K445"/>
  <c r="J445"/>
  <c r="Q444"/>
  <c r="Q443"/>
  <c r="I443"/>
  <c r="P442"/>
  <c r="O442"/>
  <c r="N442"/>
  <c r="M442"/>
  <c r="L442"/>
  <c r="K442"/>
  <c r="J442"/>
  <c r="Q438"/>
  <c r="I438"/>
  <c r="Q437"/>
  <c r="I437"/>
  <c r="I436" s="1"/>
  <c r="Q436"/>
  <c r="J436"/>
  <c r="Q435"/>
  <c r="I435"/>
  <c r="Q434"/>
  <c r="I434"/>
  <c r="I433" s="1"/>
  <c r="Q433"/>
  <c r="J433"/>
  <c r="Q432"/>
  <c r="I432"/>
  <c r="Q431"/>
  <c r="I431"/>
  <c r="Q430"/>
  <c r="I430"/>
  <c r="Q429"/>
  <c r="I429"/>
  <c r="Q428"/>
  <c r="I428"/>
  <c r="Q427"/>
  <c r="I427"/>
  <c r="Q426"/>
  <c r="I426"/>
  <c r="Q425"/>
  <c r="I425"/>
  <c r="Q424"/>
  <c r="J424"/>
  <c r="Q423"/>
  <c r="I423"/>
  <c r="Q422"/>
  <c r="I422"/>
  <c r="I421" s="1"/>
  <c r="Q421"/>
  <c r="J421"/>
  <c r="Q420"/>
  <c r="I420"/>
  <c r="Q419"/>
  <c r="I419"/>
  <c r="I418" s="1"/>
  <c r="Q418"/>
  <c r="J418"/>
  <c r="Q417"/>
  <c r="I417"/>
  <c r="Q416"/>
  <c r="I416"/>
  <c r="Q415"/>
  <c r="I415"/>
  <c r="Q414"/>
  <c r="I414"/>
  <c r="I413" s="1"/>
  <c r="Q413"/>
  <c r="J413"/>
  <c r="Q412"/>
  <c r="I412"/>
  <c r="Q411"/>
  <c r="I411"/>
  <c r="I410" s="1"/>
  <c r="Q410"/>
  <c r="J410"/>
  <c r="Q409"/>
  <c r="I409"/>
  <c r="Q408"/>
  <c r="I408"/>
  <c r="I407" s="1"/>
  <c r="Q407"/>
  <c r="J407"/>
  <c r="Q406"/>
  <c r="I406"/>
  <c r="Q405"/>
  <c r="I405"/>
  <c r="I404" s="1"/>
  <c r="Q404"/>
  <c r="J404"/>
  <c r="Q403"/>
  <c r="I403"/>
  <c r="Q402"/>
  <c r="I402"/>
  <c r="Q401"/>
  <c r="I401"/>
  <c r="Q400"/>
  <c r="I400"/>
  <c r="Q399"/>
  <c r="I399"/>
  <c r="Q398"/>
  <c r="I398"/>
  <c r="Q397"/>
  <c r="I397"/>
  <c r="Q396"/>
  <c r="I396"/>
  <c r="Q395"/>
  <c r="J395"/>
  <c r="Q394"/>
  <c r="I394"/>
  <c r="Q393"/>
  <c r="I393"/>
  <c r="Q392"/>
  <c r="J392"/>
  <c r="Q391"/>
  <c r="I391"/>
  <c r="Q390"/>
  <c r="I390"/>
  <c r="Q389"/>
  <c r="J389"/>
  <c r="Q388"/>
  <c r="I388"/>
  <c r="Q387"/>
  <c r="I387"/>
  <c r="Q386"/>
  <c r="I386"/>
  <c r="Q385"/>
  <c r="I385"/>
  <c r="I384" s="1"/>
  <c r="Q384"/>
  <c r="J384"/>
  <c r="Q383"/>
  <c r="I383"/>
  <c r="Q382"/>
  <c r="I382"/>
  <c r="Q381"/>
  <c r="J381"/>
  <c r="Q612"/>
  <c r="Q613"/>
  <c r="Q614"/>
  <c r="Q615"/>
  <c r="Q616"/>
  <c r="Q617"/>
  <c r="Q618"/>
  <c r="Q619"/>
  <c r="Q620"/>
  <c r="Q621"/>
  <c r="Q622"/>
  <c r="Q623"/>
  <c r="Q624"/>
  <c r="Q625"/>
  <c r="Q626"/>
  <c r="Q627"/>
  <c r="J595"/>
  <c r="K595"/>
  <c r="L595"/>
  <c r="M595"/>
  <c r="N595"/>
  <c r="O595"/>
  <c r="P595"/>
  <c r="J592"/>
  <c r="K592"/>
  <c r="L592"/>
  <c r="M592"/>
  <c r="N592"/>
  <c r="O592"/>
  <c r="P592"/>
  <c r="J574"/>
  <c r="K574"/>
  <c r="L574"/>
  <c r="M574"/>
  <c r="N574"/>
  <c r="O574"/>
  <c r="P574"/>
  <c r="J571"/>
  <c r="K571"/>
  <c r="L571"/>
  <c r="M571"/>
  <c r="N571"/>
  <c r="O571"/>
  <c r="P571"/>
  <c r="J568"/>
  <c r="K568"/>
  <c r="L568"/>
  <c r="M568"/>
  <c r="N568"/>
  <c r="O568"/>
  <c r="P568"/>
  <c r="J565"/>
  <c r="K565"/>
  <c r="L565"/>
  <c r="M565"/>
  <c r="N565"/>
  <c r="O565"/>
  <c r="P565"/>
  <c r="J562"/>
  <c r="K562"/>
  <c r="L562"/>
  <c r="M562"/>
  <c r="N562"/>
  <c r="O562"/>
  <c r="P562"/>
  <c r="J559"/>
  <c r="K559"/>
  <c r="L559"/>
  <c r="M559"/>
  <c r="N559"/>
  <c r="O559"/>
  <c r="P559"/>
  <c r="J550"/>
  <c r="K550"/>
  <c r="L550"/>
  <c r="M550"/>
  <c r="N550"/>
  <c r="O550"/>
  <c r="P550"/>
  <c r="J547"/>
  <c r="K547"/>
  <c r="L547"/>
  <c r="M547"/>
  <c r="N547"/>
  <c r="O547"/>
  <c r="P547"/>
  <c r="J544"/>
  <c r="K544"/>
  <c r="L544"/>
  <c r="M544"/>
  <c r="N544"/>
  <c r="O544"/>
  <c r="P544"/>
  <c r="J539"/>
  <c r="K539"/>
  <c r="L539"/>
  <c r="M539"/>
  <c r="N539"/>
  <c r="O539"/>
  <c r="P539"/>
  <c r="J536"/>
  <c r="K536"/>
  <c r="L536"/>
  <c r="M536"/>
  <c r="N536"/>
  <c r="O536"/>
  <c r="P536"/>
  <c r="J533"/>
  <c r="K533"/>
  <c r="L533"/>
  <c r="M533"/>
  <c r="N533"/>
  <c r="O533"/>
  <c r="P533"/>
  <c r="J530"/>
  <c r="K530"/>
  <c r="L530"/>
  <c r="M530"/>
  <c r="N530"/>
  <c r="O530"/>
  <c r="P530"/>
  <c r="J521"/>
  <c r="K521"/>
  <c r="L521"/>
  <c r="M521"/>
  <c r="N521"/>
  <c r="O521"/>
  <c r="P521"/>
  <c r="J518"/>
  <c r="K518"/>
  <c r="L518"/>
  <c r="M518"/>
  <c r="N518"/>
  <c r="O518"/>
  <c r="P518"/>
  <c r="J515"/>
  <c r="K515"/>
  <c r="L515"/>
  <c r="M515"/>
  <c r="N515"/>
  <c r="O515"/>
  <c r="P515"/>
  <c r="J510"/>
  <c r="K510"/>
  <c r="L510"/>
  <c r="M510"/>
  <c r="N510"/>
  <c r="O510"/>
  <c r="P510"/>
  <c r="J507"/>
  <c r="K507"/>
  <c r="L507"/>
  <c r="M507"/>
  <c r="N507"/>
  <c r="O507"/>
  <c r="P507"/>
  <c r="H539"/>
  <c r="H536"/>
  <c r="H533"/>
  <c r="H530"/>
  <c r="H521"/>
  <c r="H518"/>
  <c r="H515"/>
  <c r="H510"/>
  <c r="E592"/>
  <c r="D565"/>
  <c r="D536"/>
  <c r="D521"/>
  <c r="D510"/>
  <c r="I597"/>
  <c r="I598"/>
  <c r="I599"/>
  <c r="I600"/>
  <c r="I601"/>
  <c r="I602"/>
  <c r="I603"/>
  <c r="I604"/>
  <c r="I605"/>
  <c r="I606"/>
  <c r="I607"/>
  <c r="I608"/>
  <c r="I609"/>
  <c r="I610"/>
  <c r="I611"/>
  <c r="I612"/>
  <c r="I613"/>
  <c r="I614"/>
  <c r="I615"/>
  <c r="I616"/>
  <c r="I617"/>
  <c r="I618"/>
  <c r="I619"/>
  <c r="I620"/>
  <c r="I621"/>
  <c r="I622"/>
  <c r="I623"/>
  <c r="I624"/>
  <c r="I625"/>
  <c r="I626"/>
  <c r="I627"/>
  <c r="C595"/>
  <c r="D595"/>
  <c r="E595"/>
  <c r="F595"/>
  <c r="G595"/>
  <c r="H595"/>
  <c r="B595"/>
  <c r="C592"/>
  <c r="D592"/>
  <c r="F592"/>
  <c r="G592"/>
  <c r="H592"/>
  <c r="B592"/>
  <c r="C574"/>
  <c r="D574"/>
  <c r="E574"/>
  <c r="F574"/>
  <c r="G574"/>
  <c r="H574"/>
  <c r="B574"/>
  <c r="C571"/>
  <c r="D571"/>
  <c r="E571"/>
  <c r="F571"/>
  <c r="G571"/>
  <c r="H571"/>
  <c r="B571"/>
  <c r="C568"/>
  <c r="D568"/>
  <c r="E568"/>
  <c r="F568"/>
  <c r="G568"/>
  <c r="H568"/>
  <c r="B568"/>
  <c r="C565"/>
  <c r="E565"/>
  <c r="F565"/>
  <c r="G565"/>
  <c r="H565"/>
  <c r="B565"/>
  <c r="C562"/>
  <c r="D562"/>
  <c r="E562"/>
  <c r="F562"/>
  <c r="G562"/>
  <c r="H562"/>
  <c r="B562"/>
  <c r="C559"/>
  <c r="D559"/>
  <c r="E559"/>
  <c r="F559"/>
  <c r="G559"/>
  <c r="H559"/>
  <c r="B559"/>
  <c r="C550"/>
  <c r="D550"/>
  <c r="E550"/>
  <c r="F550"/>
  <c r="G550"/>
  <c r="H550"/>
  <c r="B550"/>
  <c r="C547"/>
  <c r="D547"/>
  <c r="E547"/>
  <c r="F547"/>
  <c r="G547"/>
  <c r="H547"/>
  <c r="B547"/>
  <c r="C544"/>
  <c r="D544"/>
  <c r="E544"/>
  <c r="F544"/>
  <c r="G544"/>
  <c r="H544"/>
  <c r="B544"/>
  <c r="C539"/>
  <c r="D539"/>
  <c r="E539"/>
  <c r="F539"/>
  <c r="G539"/>
  <c r="B539"/>
  <c r="C536"/>
  <c r="E536"/>
  <c r="F536"/>
  <c r="G536"/>
  <c r="B536"/>
  <c r="C533"/>
  <c r="D533"/>
  <c r="E533"/>
  <c r="F533"/>
  <c r="G533"/>
  <c r="B533"/>
  <c r="C530"/>
  <c r="D530"/>
  <c r="E530"/>
  <c r="F530"/>
  <c r="G530"/>
  <c r="B530"/>
  <c r="C521"/>
  <c r="E521"/>
  <c r="F521"/>
  <c r="G521"/>
  <c r="B521"/>
  <c r="C518"/>
  <c r="D518"/>
  <c r="E518"/>
  <c r="F518"/>
  <c r="G518"/>
  <c r="B518"/>
  <c r="C515"/>
  <c r="D515"/>
  <c r="E515"/>
  <c r="F515"/>
  <c r="G515"/>
  <c r="B515"/>
  <c r="C510"/>
  <c r="E510"/>
  <c r="F510"/>
  <c r="G510"/>
  <c r="B510"/>
  <c r="I392" l="1"/>
  <c r="Q442"/>
  <c r="Q505" s="1"/>
  <c r="I448"/>
  <c r="I451"/>
  <c r="I442"/>
  <c r="I389"/>
  <c r="I381"/>
  <c r="K505"/>
  <c r="M505"/>
  <c r="O505"/>
  <c r="J505"/>
  <c r="L505"/>
  <c r="N505"/>
  <c r="P505"/>
  <c r="I395"/>
  <c r="I424"/>
  <c r="I750"/>
  <c r="I740"/>
  <c r="I741"/>
  <c r="I742"/>
  <c r="I743"/>
  <c r="I744"/>
  <c r="I745"/>
  <c r="I746"/>
  <c r="I747"/>
  <c r="I748"/>
  <c r="I749"/>
  <c r="C715"/>
  <c r="D715"/>
  <c r="E715"/>
  <c r="F715"/>
  <c r="G715"/>
  <c r="H715"/>
  <c r="C718"/>
  <c r="D718"/>
  <c r="E718"/>
  <c r="F718"/>
  <c r="G718"/>
  <c r="H718"/>
  <c r="J718"/>
  <c r="K718"/>
  <c r="L718"/>
  <c r="M718"/>
  <c r="N718"/>
  <c r="O718"/>
  <c r="P718"/>
  <c r="J715"/>
  <c r="K715"/>
  <c r="L715"/>
  <c r="M715"/>
  <c r="N715"/>
  <c r="O715"/>
  <c r="P715"/>
  <c r="C697"/>
  <c r="D697"/>
  <c r="E697"/>
  <c r="F697"/>
  <c r="G697"/>
  <c r="H697"/>
  <c r="J697"/>
  <c r="K697"/>
  <c r="L697"/>
  <c r="M697"/>
  <c r="N697"/>
  <c r="O697"/>
  <c r="P697"/>
  <c r="C694"/>
  <c r="D694"/>
  <c r="E694"/>
  <c r="F694"/>
  <c r="G694"/>
  <c r="H694"/>
  <c r="J694"/>
  <c r="K694"/>
  <c r="L694"/>
  <c r="M694"/>
  <c r="N694"/>
  <c r="O694"/>
  <c r="P694"/>
  <c r="C691"/>
  <c r="D691"/>
  <c r="E691"/>
  <c r="F691"/>
  <c r="G691"/>
  <c r="H691"/>
  <c r="J691"/>
  <c r="K691"/>
  <c r="L691"/>
  <c r="M691"/>
  <c r="N691"/>
  <c r="O691"/>
  <c r="P691"/>
  <c r="C685"/>
  <c r="D685"/>
  <c r="E685"/>
  <c r="F685"/>
  <c r="G685"/>
  <c r="H685"/>
  <c r="J685"/>
  <c r="K685"/>
  <c r="L685"/>
  <c r="M685"/>
  <c r="N685"/>
  <c r="O685"/>
  <c r="P685"/>
  <c r="C682"/>
  <c r="D682"/>
  <c r="E682"/>
  <c r="F682"/>
  <c r="G682"/>
  <c r="H682"/>
  <c r="J682"/>
  <c r="K682"/>
  <c r="L682"/>
  <c r="M682"/>
  <c r="N682"/>
  <c r="O682"/>
  <c r="P682"/>
  <c r="C673"/>
  <c r="D673"/>
  <c r="E673"/>
  <c r="F673"/>
  <c r="G673"/>
  <c r="H673"/>
  <c r="J673"/>
  <c r="K673"/>
  <c r="L673"/>
  <c r="M673"/>
  <c r="N673"/>
  <c r="O673"/>
  <c r="P673"/>
  <c r="C670"/>
  <c r="D670"/>
  <c r="E670"/>
  <c r="F670"/>
  <c r="G670"/>
  <c r="H670"/>
  <c r="J670"/>
  <c r="K670"/>
  <c r="L670"/>
  <c r="M670"/>
  <c r="N670"/>
  <c r="O670"/>
  <c r="P670"/>
  <c r="B673"/>
  <c r="B682"/>
  <c r="B685"/>
  <c r="B688"/>
  <c r="B691"/>
  <c r="B694"/>
  <c r="B697"/>
  <c r="B715"/>
  <c r="B718"/>
  <c r="B753"/>
  <c r="B756"/>
  <c r="B761"/>
  <c r="B764"/>
  <c r="B767"/>
  <c r="C667"/>
  <c r="D667"/>
  <c r="E667"/>
  <c r="F667"/>
  <c r="G667"/>
  <c r="H667"/>
  <c r="J667"/>
  <c r="K667"/>
  <c r="L667"/>
  <c r="M667"/>
  <c r="N667"/>
  <c r="O667"/>
  <c r="P667"/>
  <c r="C662"/>
  <c r="D662"/>
  <c r="E662"/>
  <c r="F662"/>
  <c r="G662"/>
  <c r="H662"/>
  <c r="J662"/>
  <c r="K662"/>
  <c r="L662"/>
  <c r="M662"/>
  <c r="N662"/>
  <c r="O662"/>
  <c r="P662"/>
  <c r="C659"/>
  <c r="D659"/>
  <c r="E659"/>
  <c r="F659"/>
  <c r="G659"/>
  <c r="H659"/>
  <c r="J659"/>
  <c r="K659"/>
  <c r="L659"/>
  <c r="M659"/>
  <c r="N659"/>
  <c r="O659"/>
  <c r="P659"/>
  <c r="C656"/>
  <c r="D656"/>
  <c r="E656"/>
  <c r="F656"/>
  <c r="G656"/>
  <c r="H656"/>
  <c r="J656"/>
  <c r="K656"/>
  <c r="L656"/>
  <c r="M656"/>
  <c r="N656"/>
  <c r="O656"/>
  <c r="P656"/>
  <c r="C653"/>
  <c r="D653"/>
  <c r="E653"/>
  <c r="F653"/>
  <c r="G653"/>
  <c r="H653"/>
  <c r="J653"/>
  <c r="K653"/>
  <c r="L653"/>
  <c r="M653"/>
  <c r="N653"/>
  <c r="O653"/>
  <c r="P653"/>
  <c r="C644"/>
  <c r="D644"/>
  <c r="E644"/>
  <c r="F644"/>
  <c r="G644"/>
  <c r="H644"/>
  <c r="J644"/>
  <c r="K644"/>
  <c r="L644"/>
  <c r="M644"/>
  <c r="N644"/>
  <c r="O644"/>
  <c r="P644"/>
  <c r="C641"/>
  <c r="D641"/>
  <c r="E641"/>
  <c r="F641"/>
  <c r="G641"/>
  <c r="H641"/>
  <c r="J641"/>
  <c r="K641"/>
  <c r="L641"/>
  <c r="M641"/>
  <c r="N641"/>
  <c r="O641"/>
  <c r="P641"/>
  <c r="C638"/>
  <c r="D638"/>
  <c r="E638"/>
  <c r="F638"/>
  <c r="G638"/>
  <c r="H638"/>
  <c r="J638"/>
  <c r="K638"/>
  <c r="L638"/>
  <c r="M638"/>
  <c r="N638"/>
  <c r="O638"/>
  <c r="P638"/>
  <c r="C633"/>
  <c r="D633"/>
  <c r="E633"/>
  <c r="F633"/>
  <c r="G633"/>
  <c r="H633"/>
  <c r="J633"/>
  <c r="K633"/>
  <c r="L633"/>
  <c r="M633"/>
  <c r="N633"/>
  <c r="O633"/>
  <c r="P633"/>
  <c r="C630"/>
  <c r="D630"/>
  <c r="E630"/>
  <c r="F630"/>
  <c r="G630"/>
  <c r="H630"/>
  <c r="J630"/>
  <c r="K630"/>
  <c r="L630"/>
  <c r="M630"/>
  <c r="N630"/>
  <c r="O630"/>
  <c r="P630"/>
  <c r="I505" l="1"/>
  <c r="J753"/>
  <c r="K753"/>
  <c r="L753"/>
  <c r="M753"/>
  <c r="N753"/>
  <c r="O753"/>
  <c r="P753"/>
  <c r="J688" l="1"/>
  <c r="K688"/>
  <c r="L688"/>
  <c r="M688"/>
  <c r="N688"/>
  <c r="O688"/>
  <c r="P688"/>
  <c r="Q739"/>
  <c r="Q740"/>
  <c r="Q741"/>
  <c r="Q742"/>
  <c r="Q743"/>
  <c r="Q744"/>
  <c r="Q745"/>
  <c r="Q746"/>
  <c r="Q747"/>
  <c r="Q748"/>
  <c r="Q749"/>
  <c r="Q750"/>
  <c r="I739"/>
  <c r="H688"/>
  <c r="G688"/>
  <c r="C753"/>
  <c r="D753"/>
  <c r="E753"/>
  <c r="F753"/>
  <c r="G753"/>
  <c r="H753"/>
  <c r="C756"/>
  <c r="D756"/>
  <c r="E756"/>
  <c r="F756"/>
  <c r="G756"/>
  <c r="H756"/>
  <c r="C761"/>
  <c r="D761"/>
  <c r="E761"/>
  <c r="F761"/>
  <c r="G761"/>
  <c r="H761"/>
  <c r="C688"/>
  <c r="D688"/>
  <c r="E688"/>
  <c r="F688"/>
  <c r="B670"/>
  <c r="B667"/>
  <c r="B662"/>
  <c r="B659"/>
  <c r="B656"/>
  <c r="B653"/>
  <c r="B644"/>
  <c r="B641"/>
  <c r="B638"/>
  <c r="B633"/>
  <c r="Q611" l="1"/>
  <c r="Q610"/>
  <c r="Q609"/>
  <c r="Q608"/>
  <c r="Q607"/>
  <c r="Q606"/>
  <c r="Q605"/>
  <c r="Q604"/>
  <c r="Q603"/>
  <c r="Q602"/>
  <c r="Q601"/>
  <c r="Q600"/>
  <c r="Q599"/>
  <c r="Q598"/>
  <c r="Q597"/>
  <c r="Q596"/>
  <c r="I596"/>
  <c r="I595" s="1"/>
  <c r="Q594"/>
  <c r="I594"/>
  <c r="Q593"/>
  <c r="Q592" s="1"/>
  <c r="I593"/>
  <c r="I592" s="1"/>
  <c r="Q591"/>
  <c r="I591"/>
  <c r="Q590"/>
  <c r="I590"/>
  <c r="Q589"/>
  <c r="I589"/>
  <c r="Q588"/>
  <c r="I588"/>
  <c r="Q587"/>
  <c r="I587"/>
  <c r="Q586"/>
  <c r="I586"/>
  <c r="Q585"/>
  <c r="I585"/>
  <c r="Q584"/>
  <c r="I584"/>
  <c r="Q583"/>
  <c r="I583"/>
  <c r="Q582"/>
  <c r="I582"/>
  <c r="Q581"/>
  <c r="I581"/>
  <c r="Q580"/>
  <c r="I580"/>
  <c r="Q579"/>
  <c r="I579"/>
  <c r="Q578"/>
  <c r="I578"/>
  <c r="Q577"/>
  <c r="I577"/>
  <c r="Q576"/>
  <c r="I576"/>
  <c r="Q575"/>
  <c r="Q574" s="1"/>
  <c r="I575"/>
  <c r="I574" s="1"/>
  <c r="Q573"/>
  <c r="I573"/>
  <c r="Q572"/>
  <c r="Q571" s="1"/>
  <c r="I572"/>
  <c r="I571" s="1"/>
  <c r="Q570"/>
  <c r="I570"/>
  <c r="Q569"/>
  <c r="Q568" s="1"/>
  <c r="I569"/>
  <c r="I568" s="1"/>
  <c r="Q567"/>
  <c r="I567"/>
  <c r="Q566"/>
  <c r="Q565" s="1"/>
  <c r="I566"/>
  <c r="I565" s="1"/>
  <c r="Q564"/>
  <c r="I564"/>
  <c r="Q563"/>
  <c r="Q562" s="1"/>
  <c r="I563"/>
  <c r="I562" s="1"/>
  <c r="Q561"/>
  <c r="I561"/>
  <c r="Q560"/>
  <c r="Q559" s="1"/>
  <c r="I560"/>
  <c r="I559" s="1"/>
  <c r="Q558"/>
  <c r="I558"/>
  <c r="Q557"/>
  <c r="I557"/>
  <c r="Q556"/>
  <c r="I556"/>
  <c r="Q555"/>
  <c r="I555"/>
  <c r="Q554"/>
  <c r="I554"/>
  <c r="Q553"/>
  <c r="I553"/>
  <c r="Q552"/>
  <c r="I552"/>
  <c r="Q551"/>
  <c r="Q550" s="1"/>
  <c r="I551"/>
  <c r="I550" s="1"/>
  <c r="Q549"/>
  <c r="I549"/>
  <c r="Q548"/>
  <c r="Q547" s="1"/>
  <c r="I548"/>
  <c r="I547" s="1"/>
  <c r="Q546"/>
  <c r="I546"/>
  <c r="Q545"/>
  <c r="Q544" s="1"/>
  <c r="I545"/>
  <c r="I544" s="1"/>
  <c r="Q543"/>
  <c r="I543"/>
  <c r="Q542"/>
  <c r="I542"/>
  <c r="Q541"/>
  <c r="I541"/>
  <c r="Q540"/>
  <c r="Q539" s="1"/>
  <c r="I540"/>
  <c r="I539" s="1"/>
  <c r="Q538"/>
  <c r="I538"/>
  <c r="Q537"/>
  <c r="Q536" s="1"/>
  <c r="I537"/>
  <c r="I536" s="1"/>
  <c r="Q535"/>
  <c r="I535"/>
  <c r="Q534"/>
  <c r="Q533" s="1"/>
  <c r="I534"/>
  <c r="I533" s="1"/>
  <c r="Q532"/>
  <c r="I532"/>
  <c r="Q531"/>
  <c r="Q530" s="1"/>
  <c r="I531"/>
  <c r="I530" s="1"/>
  <c r="Q529"/>
  <c r="I529"/>
  <c r="Q528"/>
  <c r="I528"/>
  <c r="Q527"/>
  <c r="I527"/>
  <c r="Q526"/>
  <c r="I526"/>
  <c r="Q525"/>
  <c r="I525"/>
  <c r="Q524"/>
  <c r="I524"/>
  <c r="Q523"/>
  <c r="I523"/>
  <c r="Q522"/>
  <c r="Q521" s="1"/>
  <c r="I522"/>
  <c r="I521" s="1"/>
  <c r="Q520"/>
  <c r="I520"/>
  <c r="Q519"/>
  <c r="Q518" s="1"/>
  <c r="I519"/>
  <c r="I518" s="1"/>
  <c r="Q517"/>
  <c r="I517"/>
  <c r="Q516"/>
  <c r="Q515" s="1"/>
  <c r="I516"/>
  <c r="I515" s="1"/>
  <c r="Q514"/>
  <c r="I514"/>
  <c r="Q513"/>
  <c r="I513"/>
  <c r="Q512"/>
  <c r="I512"/>
  <c r="Q511"/>
  <c r="Q510" s="1"/>
  <c r="I511"/>
  <c r="I510" s="1"/>
  <c r="Q509"/>
  <c r="I509"/>
  <c r="Q508"/>
  <c r="Q507" s="1"/>
  <c r="I508"/>
  <c r="I507" s="1"/>
  <c r="H507"/>
  <c r="G507"/>
  <c r="F507"/>
  <c r="E507"/>
  <c r="D507"/>
  <c r="C507"/>
  <c r="B507"/>
  <c r="Q738"/>
  <c r="I738"/>
  <c r="Q737"/>
  <c r="I737"/>
  <c r="Q736"/>
  <c r="I736"/>
  <c r="Q735"/>
  <c r="I735"/>
  <c r="Q734"/>
  <c r="I734"/>
  <c r="Q733"/>
  <c r="I733"/>
  <c r="Q732"/>
  <c r="I732"/>
  <c r="Q731"/>
  <c r="I731"/>
  <c r="Q730"/>
  <c r="I730"/>
  <c r="Q729"/>
  <c r="I729"/>
  <c r="Q728"/>
  <c r="I728"/>
  <c r="Q727"/>
  <c r="I727"/>
  <c r="Q726"/>
  <c r="I726"/>
  <c r="Q725"/>
  <c r="I725"/>
  <c r="Q724"/>
  <c r="I724"/>
  <c r="Q723"/>
  <c r="I723"/>
  <c r="Q722"/>
  <c r="I722"/>
  <c r="Q721"/>
  <c r="I721"/>
  <c r="Q720"/>
  <c r="I720"/>
  <c r="Q719"/>
  <c r="Q718" s="1"/>
  <c r="I719"/>
  <c r="Q717"/>
  <c r="I717"/>
  <c r="Q716"/>
  <c r="Q715" s="1"/>
  <c r="I716"/>
  <c r="I715" s="1"/>
  <c r="Q714"/>
  <c r="I714"/>
  <c r="Q713"/>
  <c r="I713"/>
  <c r="Q712"/>
  <c r="I712"/>
  <c r="Q711"/>
  <c r="I711"/>
  <c r="Q710"/>
  <c r="I710"/>
  <c r="Q709"/>
  <c r="I709"/>
  <c r="Q708"/>
  <c r="I708"/>
  <c r="Q707"/>
  <c r="I707"/>
  <c r="Q706"/>
  <c r="I706"/>
  <c r="Q705"/>
  <c r="I705"/>
  <c r="Q704"/>
  <c r="I704"/>
  <c r="Q703"/>
  <c r="I703"/>
  <c r="Q702"/>
  <c r="I702"/>
  <c r="Q701"/>
  <c r="I701"/>
  <c r="Q700"/>
  <c r="I700"/>
  <c r="Q699"/>
  <c r="I699"/>
  <c r="Q698"/>
  <c r="Q697" s="1"/>
  <c r="I698"/>
  <c r="I697" s="1"/>
  <c r="Q696"/>
  <c r="I696"/>
  <c r="Q695"/>
  <c r="Q694" s="1"/>
  <c r="I695"/>
  <c r="I694" s="1"/>
  <c r="Q693"/>
  <c r="I693"/>
  <c r="Q692"/>
  <c r="Q691" s="1"/>
  <c r="I692"/>
  <c r="I691" s="1"/>
  <c r="Q690"/>
  <c r="I690"/>
  <c r="Q689"/>
  <c r="Q688" s="1"/>
  <c r="I689"/>
  <c r="I688" s="1"/>
  <c r="Q687"/>
  <c r="I687"/>
  <c r="Q686"/>
  <c r="Q685" s="1"/>
  <c r="I686"/>
  <c r="I685" s="1"/>
  <c r="Q684"/>
  <c r="I684"/>
  <c r="Q683"/>
  <c r="Q682" s="1"/>
  <c r="I683"/>
  <c r="I682" s="1"/>
  <c r="Q681"/>
  <c r="I681"/>
  <c r="Q680"/>
  <c r="I680"/>
  <c r="Q679"/>
  <c r="I679"/>
  <c r="Q678"/>
  <c r="I678"/>
  <c r="Q677"/>
  <c r="I677"/>
  <c r="Q676"/>
  <c r="I676"/>
  <c r="Q675"/>
  <c r="I675"/>
  <c r="Q674"/>
  <c r="Q673" s="1"/>
  <c r="I674"/>
  <c r="I673" s="1"/>
  <c r="Q672"/>
  <c r="I672"/>
  <c r="Q671"/>
  <c r="Q670" s="1"/>
  <c r="I671"/>
  <c r="I670" s="1"/>
  <c r="Q669"/>
  <c r="I669"/>
  <c r="Q668"/>
  <c r="Q667" s="1"/>
  <c r="I668"/>
  <c r="I667" s="1"/>
  <c r="Q666"/>
  <c r="I666"/>
  <c r="Q665"/>
  <c r="I665"/>
  <c r="Q664"/>
  <c r="I664"/>
  <c r="Q663"/>
  <c r="Q662" s="1"/>
  <c r="I663"/>
  <c r="I662" s="1"/>
  <c r="Q661"/>
  <c r="I661"/>
  <c r="Q660"/>
  <c r="Q659" s="1"/>
  <c r="I660"/>
  <c r="I659" s="1"/>
  <c r="Q658"/>
  <c r="I658"/>
  <c r="Q657"/>
  <c r="Q656" s="1"/>
  <c r="I657"/>
  <c r="I656" s="1"/>
  <c r="Q655"/>
  <c r="I655"/>
  <c r="Q654"/>
  <c r="Q653" s="1"/>
  <c r="I654"/>
  <c r="I653" s="1"/>
  <c r="Q652"/>
  <c r="I652"/>
  <c r="Q651"/>
  <c r="I651"/>
  <c r="Q650"/>
  <c r="I650"/>
  <c r="Q649"/>
  <c r="I649"/>
  <c r="Q648"/>
  <c r="I648"/>
  <c r="Q647"/>
  <c r="I647"/>
  <c r="Q646"/>
  <c r="I646"/>
  <c r="Q645"/>
  <c r="Q644" s="1"/>
  <c r="I645"/>
  <c r="I644" s="1"/>
  <c r="Q643"/>
  <c r="I643"/>
  <c r="Q642"/>
  <c r="Q641" s="1"/>
  <c r="I642"/>
  <c r="I641" s="1"/>
  <c r="Q640"/>
  <c r="I640"/>
  <c r="Q639"/>
  <c r="I639"/>
  <c r="I638" s="1"/>
  <c r="Q637"/>
  <c r="I637"/>
  <c r="Q636"/>
  <c r="I636"/>
  <c r="Q635"/>
  <c r="I635"/>
  <c r="Q634"/>
  <c r="Q633" s="1"/>
  <c r="I634"/>
  <c r="I633" s="1"/>
  <c r="Q632"/>
  <c r="I632"/>
  <c r="Q631"/>
  <c r="Q630" s="1"/>
  <c r="I631"/>
  <c r="I630" s="1"/>
  <c r="B630"/>
  <c r="B751" s="1"/>
  <c r="Q638" l="1"/>
  <c r="I718"/>
  <c r="Q595"/>
  <c r="C751"/>
  <c r="E751"/>
  <c r="G751"/>
  <c r="C628"/>
  <c r="E628"/>
  <c r="G628"/>
  <c r="J628"/>
  <c r="L628"/>
  <c r="N628"/>
  <c r="P628"/>
  <c r="D751"/>
  <c r="F751"/>
  <c r="H751"/>
  <c r="D628"/>
  <c r="F628"/>
  <c r="H628"/>
  <c r="K628"/>
  <c r="M628"/>
  <c r="O628"/>
  <c r="Q628"/>
  <c r="I628"/>
  <c r="J751"/>
  <c r="L751"/>
  <c r="N751"/>
  <c r="P751"/>
  <c r="K751"/>
  <c r="M751"/>
  <c r="O751"/>
  <c r="Q751"/>
  <c r="Q858"/>
  <c r="Q859"/>
  <c r="Q860"/>
  <c r="Q861"/>
  <c r="P841"/>
  <c r="O841"/>
  <c r="N841"/>
  <c r="M841"/>
  <c r="L841"/>
  <c r="K841"/>
  <c r="J841"/>
  <c r="H841"/>
  <c r="G841"/>
  <c r="F841"/>
  <c r="E841"/>
  <c r="D841"/>
  <c r="C841"/>
  <c r="B841"/>
  <c r="I858"/>
  <c r="I859"/>
  <c r="I860"/>
  <c r="I861"/>
  <c r="Q822"/>
  <c r="I822"/>
  <c r="Q857"/>
  <c r="I857"/>
  <c r="Q856"/>
  <c r="I856"/>
  <c r="Q855"/>
  <c r="I855"/>
  <c r="Q854"/>
  <c r="I854"/>
  <c r="Q853"/>
  <c r="I853"/>
  <c r="Q852"/>
  <c r="I852"/>
  <c r="Q851"/>
  <c r="I851"/>
  <c r="Q850"/>
  <c r="I850"/>
  <c r="Q849"/>
  <c r="I849"/>
  <c r="Q848"/>
  <c r="I848"/>
  <c r="Q847"/>
  <c r="I847"/>
  <c r="Q846"/>
  <c r="I846"/>
  <c r="Q845"/>
  <c r="I845"/>
  <c r="Q844"/>
  <c r="I844"/>
  <c r="Q843"/>
  <c r="I843"/>
  <c r="Q842"/>
  <c r="Q841" s="1"/>
  <c r="I842"/>
  <c r="Q840"/>
  <c r="I840"/>
  <c r="Q839"/>
  <c r="I839"/>
  <c r="Q838"/>
  <c r="P838"/>
  <c r="O838"/>
  <c r="N838"/>
  <c r="M838"/>
  <c r="L838"/>
  <c r="K838"/>
  <c r="J838"/>
  <c r="I838"/>
  <c r="H838"/>
  <c r="G838"/>
  <c r="F838"/>
  <c r="E838"/>
  <c r="D838"/>
  <c r="C838"/>
  <c r="B838"/>
  <c r="Q837"/>
  <c r="I837"/>
  <c r="Q836"/>
  <c r="I836"/>
  <c r="Q835"/>
  <c r="I835"/>
  <c r="Q834"/>
  <c r="I834"/>
  <c r="Q833"/>
  <c r="I833"/>
  <c r="Q832"/>
  <c r="I832"/>
  <c r="Q831"/>
  <c r="I831"/>
  <c r="Q830"/>
  <c r="I830"/>
  <c r="Q829"/>
  <c r="I829"/>
  <c r="Q828"/>
  <c r="I828"/>
  <c r="Q827"/>
  <c r="I827"/>
  <c r="Q826"/>
  <c r="I826"/>
  <c r="Q825"/>
  <c r="I825"/>
  <c r="Q824"/>
  <c r="I824"/>
  <c r="Q823"/>
  <c r="I823"/>
  <c r="Q821"/>
  <c r="I821"/>
  <c r="P820"/>
  <c r="O820"/>
  <c r="N820"/>
  <c r="M820"/>
  <c r="L820"/>
  <c r="K820"/>
  <c r="J820"/>
  <c r="H820"/>
  <c r="G820"/>
  <c r="F820"/>
  <c r="E820"/>
  <c r="D820"/>
  <c r="C820"/>
  <c r="B820"/>
  <c r="Q819"/>
  <c r="I819"/>
  <c r="Q818"/>
  <c r="I818"/>
  <c r="I817" s="1"/>
  <c r="Q817"/>
  <c r="P817"/>
  <c r="O817"/>
  <c r="N817"/>
  <c r="M817"/>
  <c r="L817"/>
  <c r="K817"/>
  <c r="J817"/>
  <c r="H817"/>
  <c r="G817"/>
  <c r="F817"/>
  <c r="E817"/>
  <c r="D817"/>
  <c r="C817"/>
  <c r="B817"/>
  <c r="Q816"/>
  <c r="I816"/>
  <c r="Q815"/>
  <c r="I815"/>
  <c r="I814" s="1"/>
  <c r="Q814"/>
  <c r="P814"/>
  <c r="O814"/>
  <c r="N814"/>
  <c r="M814"/>
  <c r="L814"/>
  <c r="K814"/>
  <c r="J814"/>
  <c r="H814"/>
  <c r="G814"/>
  <c r="F814"/>
  <c r="E814"/>
  <c r="D814"/>
  <c r="C814"/>
  <c r="B814"/>
  <c r="Q813"/>
  <c r="I813"/>
  <c r="Q812"/>
  <c r="I812"/>
  <c r="I811" s="1"/>
  <c r="Q811"/>
  <c r="P811"/>
  <c r="O811"/>
  <c r="N811"/>
  <c r="M811"/>
  <c r="L811"/>
  <c r="K811"/>
  <c r="J811"/>
  <c r="H811"/>
  <c r="G811"/>
  <c r="F811"/>
  <c r="E811"/>
  <c r="D811"/>
  <c r="C811"/>
  <c r="B811"/>
  <c r="Q810"/>
  <c r="I810"/>
  <c r="Q809"/>
  <c r="I809"/>
  <c r="I808" s="1"/>
  <c r="Q808"/>
  <c r="P808"/>
  <c r="O808"/>
  <c r="N808"/>
  <c r="M808"/>
  <c r="L808"/>
  <c r="K808"/>
  <c r="J808"/>
  <c r="H808"/>
  <c r="G808"/>
  <c r="F808"/>
  <c r="E808"/>
  <c r="D808"/>
  <c r="C808"/>
  <c r="B808"/>
  <c r="Q807"/>
  <c r="I807"/>
  <c r="Q806"/>
  <c r="I806"/>
  <c r="I805" s="1"/>
  <c r="Q805"/>
  <c r="P805"/>
  <c r="O805"/>
  <c r="N805"/>
  <c r="M805"/>
  <c r="L805"/>
  <c r="K805"/>
  <c r="J805"/>
  <c r="H805"/>
  <c r="G805"/>
  <c r="F805"/>
  <c r="E805"/>
  <c r="D805"/>
  <c r="C805"/>
  <c r="B805"/>
  <c r="Q804"/>
  <c r="I804"/>
  <c r="Q803"/>
  <c r="I803"/>
  <c r="Q802"/>
  <c r="I802"/>
  <c r="Q801"/>
  <c r="I801"/>
  <c r="Q800"/>
  <c r="I800"/>
  <c r="Q799"/>
  <c r="I799"/>
  <c r="Q798"/>
  <c r="I798"/>
  <c r="Q797"/>
  <c r="I797"/>
  <c r="I796" s="1"/>
  <c r="Q796"/>
  <c r="P796"/>
  <c r="O796"/>
  <c r="N796"/>
  <c r="M796"/>
  <c r="L796"/>
  <c r="K796"/>
  <c r="J796"/>
  <c r="H796"/>
  <c r="G796"/>
  <c r="F796"/>
  <c r="E796"/>
  <c r="D796"/>
  <c r="C796"/>
  <c r="B796"/>
  <c r="Q795"/>
  <c r="I795"/>
  <c r="Q794"/>
  <c r="I794"/>
  <c r="I793" s="1"/>
  <c r="Q793"/>
  <c r="P793"/>
  <c r="O793"/>
  <c r="N793"/>
  <c r="M793"/>
  <c r="L793"/>
  <c r="K793"/>
  <c r="J793"/>
  <c r="H793"/>
  <c r="G793"/>
  <c r="F793"/>
  <c r="E793"/>
  <c r="D793"/>
  <c r="C793"/>
  <c r="B793"/>
  <c r="Q792"/>
  <c r="I792"/>
  <c r="Q791"/>
  <c r="I791"/>
  <c r="I790" s="1"/>
  <c r="Q790"/>
  <c r="P790"/>
  <c r="O790"/>
  <c r="N790"/>
  <c r="M790"/>
  <c r="L790"/>
  <c r="K790"/>
  <c r="J790"/>
  <c r="H790"/>
  <c r="G790"/>
  <c r="F790"/>
  <c r="E790"/>
  <c r="D790"/>
  <c r="C790"/>
  <c r="B790"/>
  <c r="Q789"/>
  <c r="I789"/>
  <c r="Q788"/>
  <c r="I788"/>
  <c r="Q787"/>
  <c r="I787"/>
  <c r="Q786"/>
  <c r="I786"/>
  <c r="I785" s="1"/>
  <c r="Q785"/>
  <c r="P785"/>
  <c r="O785"/>
  <c r="N785"/>
  <c r="M785"/>
  <c r="L785"/>
  <c r="K785"/>
  <c r="J785"/>
  <c r="H785"/>
  <c r="G785"/>
  <c r="F785"/>
  <c r="E785"/>
  <c r="D785"/>
  <c r="C785"/>
  <c r="B785"/>
  <c r="Q784"/>
  <c r="I784"/>
  <c r="Q783"/>
  <c r="I783"/>
  <c r="I782" s="1"/>
  <c r="Q782"/>
  <c r="P782"/>
  <c r="O782"/>
  <c r="N782"/>
  <c r="M782"/>
  <c r="L782"/>
  <c r="K782"/>
  <c r="J782"/>
  <c r="H782"/>
  <c r="G782"/>
  <c r="F782"/>
  <c r="E782"/>
  <c r="D782"/>
  <c r="C782"/>
  <c r="B782"/>
  <c r="Q781"/>
  <c r="I781"/>
  <c r="Q780"/>
  <c r="I780"/>
  <c r="I779" s="1"/>
  <c r="Q779"/>
  <c r="P779"/>
  <c r="O779"/>
  <c r="N779"/>
  <c r="M779"/>
  <c r="L779"/>
  <c r="K779"/>
  <c r="J779"/>
  <c r="H779"/>
  <c r="G779"/>
  <c r="F779"/>
  <c r="E779"/>
  <c r="D779"/>
  <c r="C779"/>
  <c r="B779"/>
  <c r="Q778"/>
  <c r="I778"/>
  <c r="Q777"/>
  <c r="I777"/>
  <c r="I776" s="1"/>
  <c r="Q776"/>
  <c r="P776"/>
  <c r="O776"/>
  <c r="N776"/>
  <c r="M776"/>
  <c r="L776"/>
  <c r="K776"/>
  <c r="J776"/>
  <c r="H776"/>
  <c r="G776"/>
  <c r="F776"/>
  <c r="E776"/>
  <c r="D776"/>
  <c r="C776"/>
  <c r="B776"/>
  <c r="Q775"/>
  <c r="I775"/>
  <c r="Q774"/>
  <c r="I774"/>
  <c r="Q773"/>
  <c r="I773"/>
  <c r="Q772"/>
  <c r="I772"/>
  <c r="Q771"/>
  <c r="I771"/>
  <c r="Q770"/>
  <c r="I770"/>
  <c r="Q769"/>
  <c r="I769"/>
  <c r="Q768"/>
  <c r="I768"/>
  <c r="Q767"/>
  <c r="P767"/>
  <c r="O767"/>
  <c r="N767"/>
  <c r="M767"/>
  <c r="L767"/>
  <c r="K767"/>
  <c r="J767"/>
  <c r="H767"/>
  <c r="G767"/>
  <c r="F767"/>
  <c r="E767"/>
  <c r="D767"/>
  <c r="C767"/>
  <c r="Q766"/>
  <c r="I766"/>
  <c r="Q765"/>
  <c r="I765"/>
  <c r="I764" s="1"/>
  <c r="Q764"/>
  <c r="P764"/>
  <c r="O764"/>
  <c r="N764"/>
  <c r="M764"/>
  <c r="L764"/>
  <c r="K764"/>
  <c r="J764"/>
  <c r="H764"/>
  <c r="G764"/>
  <c r="F764"/>
  <c r="E764"/>
  <c r="D764"/>
  <c r="C764"/>
  <c r="Q763"/>
  <c r="I763"/>
  <c r="Q762"/>
  <c r="Q761" s="1"/>
  <c r="I762"/>
  <c r="I761" s="1"/>
  <c r="P761"/>
  <c r="O761"/>
  <c r="N761"/>
  <c r="M761"/>
  <c r="L761"/>
  <c r="K761"/>
  <c r="J761"/>
  <c r="Q760"/>
  <c r="I760"/>
  <c r="Q759"/>
  <c r="I759"/>
  <c r="Q758"/>
  <c r="I758"/>
  <c r="Q757"/>
  <c r="I757"/>
  <c r="Q756"/>
  <c r="P756"/>
  <c r="O756"/>
  <c r="N756"/>
  <c r="M756"/>
  <c r="L756"/>
  <c r="K756"/>
  <c r="J756"/>
  <c r="Q755"/>
  <c r="I755"/>
  <c r="Q754"/>
  <c r="Q753" s="1"/>
  <c r="I754"/>
  <c r="I753" s="1"/>
  <c r="I767" l="1"/>
  <c r="K862"/>
  <c r="M862"/>
  <c r="O862"/>
  <c r="J862"/>
  <c r="L862"/>
  <c r="N862"/>
  <c r="P862"/>
  <c r="I756"/>
  <c r="I751"/>
  <c r="I841"/>
  <c r="I820"/>
  <c r="Q820"/>
  <c r="Q862" s="1"/>
  <c r="C862"/>
  <c r="E862"/>
  <c r="G862"/>
  <c r="B862"/>
  <c r="D862"/>
  <c r="F862"/>
  <c r="H862"/>
  <c r="Q1391"/>
  <c r="I1391"/>
  <c r="Q1390"/>
  <c r="I1390"/>
  <c r="Q1389"/>
  <c r="I1389"/>
  <c r="Q1388"/>
  <c r="I1388"/>
  <c r="Q1387"/>
  <c r="I1387"/>
  <c r="Q1386"/>
  <c r="I1386"/>
  <c r="Q1385"/>
  <c r="I1385"/>
  <c r="Q1384"/>
  <c r="I1384"/>
  <c r="Q1383"/>
  <c r="I1383"/>
  <c r="Q1382"/>
  <c r="I1382"/>
  <c r="Q1381"/>
  <c r="I1381"/>
  <c r="Q1380"/>
  <c r="F1380"/>
  <c r="I1380" s="1"/>
  <c r="Q1379"/>
  <c r="F1379"/>
  <c r="I1379" s="1"/>
  <c r="Q1378"/>
  <c r="F1378"/>
  <c r="I1378" s="1"/>
  <c r="Q1377"/>
  <c r="F1377"/>
  <c r="I1377" s="1"/>
  <c r="Q1376"/>
  <c r="F1376"/>
  <c r="I1376" s="1"/>
  <c r="P1375"/>
  <c r="O1375"/>
  <c r="N1375"/>
  <c r="M1375"/>
  <c r="L1375"/>
  <c r="K1375"/>
  <c r="J1375"/>
  <c r="H1375"/>
  <c r="G1375"/>
  <c r="E1375"/>
  <c r="D1375"/>
  <c r="C1375"/>
  <c r="B1375"/>
  <c r="Q1374"/>
  <c r="I1374"/>
  <c r="Q1373"/>
  <c r="I1373"/>
  <c r="I1372" s="1"/>
  <c r="Q1372"/>
  <c r="P1372"/>
  <c r="O1372"/>
  <c r="N1372"/>
  <c r="M1372"/>
  <c r="L1372"/>
  <c r="K1372"/>
  <c r="J1372"/>
  <c r="H1372"/>
  <c r="G1372"/>
  <c r="F1372"/>
  <c r="E1372"/>
  <c r="D1372"/>
  <c r="C1372"/>
  <c r="B1372"/>
  <c r="Q1371"/>
  <c r="I1371"/>
  <c r="Q1370"/>
  <c r="I1370"/>
  <c r="Q1369"/>
  <c r="I1369"/>
  <c r="Q1368"/>
  <c r="I1368"/>
  <c r="Q1367"/>
  <c r="H1367"/>
  <c r="I1367" s="1"/>
  <c r="Q1366"/>
  <c r="I1366"/>
  <c r="Q1365"/>
  <c r="I1365"/>
  <c r="Q1364"/>
  <c r="I1364"/>
  <c r="Q1363"/>
  <c r="I1363"/>
  <c r="Q1362"/>
  <c r="I1362"/>
  <c r="Q1361"/>
  <c r="I1361"/>
  <c r="Q1360"/>
  <c r="I1360"/>
  <c r="Q1359"/>
  <c r="I1359"/>
  <c r="Q1358"/>
  <c r="F1358"/>
  <c r="Q1357"/>
  <c r="F1357"/>
  <c r="I1357" s="1"/>
  <c r="Q1356"/>
  <c r="I1356"/>
  <c r="Q1355"/>
  <c r="P1355"/>
  <c r="O1355"/>
  <c r="N1355"/>
  <c r="M1355"/>
  <c r="L1355"/>
  <c r="K1355"/>
  <c r="J1355"/>
  <c r="G1355"/>
  <c r="E1355"/>
  <c r="D1355"/>
  <c r="C1355"/>
  <c r="B1355"/>
  <c r="Q1354"/>
  <c r="I1354"/>
  <c r="Q1353"/>
  <c r="I1353"/>
  <c r="I1352" s="1"/>
  <c r="Q1352"/>
  <c r="P1352"/>
  <c r="O1352"/>
  <c r="N1352"/>
  <c r="M1352"/>
  <c r="L1352"/>
  <c r="K1352"/>
  <c r="J1352"/>
  <c r="H1352"/>
  <c r="G1352"/>
  <c r="F1352"/>
  <c r="E1352"/>
  <c r="D1352"/>
  <c r="C1352"/>
  <c r="B1352"/>
  <c r="Q1351"/>
  <c r="I1351"/>
  <c r="Q1350"/>
  <c r="I1350"/>
  <c r="I1349" s="1"/>
  <c r="Q1349"/>
  <c r="P1349"/>
  <c r="O1349"/>
  <c r="N1349"/>
  <c r="M1349"/>
  <c r="L1349"/>
  <c r="K1349"/>
  <c r="J1349"/>
  <c r="H1349"/>
  <c r="G1349"/>
  <c r="F1349"/>
  <c r="E1349"/>
  <c r="D1349"/>
  <c r="C1349"/>
  <c r="B1349"/>
  <c r="Q1348"/>
  <c r="I1348"/>
  <c r="Q1347"/>
  <c r="I1347"/>
  <c r="I1346" s="1"/>
  <c r="Q1346"/>
  <c r="P1346"/>
  <c r="O1346"/>
  <c r="N1346"/>
  <c r="M1346"/>
  <c r="L1346"/>
  <c r="K1346"/>
  <c r="J1346"/>
  <c r="H1346"/>
  <c r="G1346"/>
  <c r="F1346"/>
  <c r="E1346"/>
  <c r="D1346"/>
  <c r="C1346"/>
  <c r="B1346"/>
  <c r="Q1345"/>
  <c r="I1345"/>
  <c r="Q1344"/>
  <c r="I1344"/>
  <c r="I1343" s="1"/>
  <c r="Q1343"/>
  <c r="P1343"/>
  <c r="O1343"/>
  <c r="N1343"/>
  <c r="M1343"/>
  <c r="L1343"/>
  <c r="K1343"/>
  <c r="J1343"/>
  <c r="H1343"/>
  <c r="G1343"/>
  <c r="F1343"/>
  <c r="E1343"/>
  <c r="D1343"/>
  <c r="C1343"/>
  <c r="B1343"/>
  <c r="Q1342"/>
  <c r="I1342"/>
  <c r="Q1341"/>
  <c r="I1341"/>
  <c r="I1340" s="1"/>
  <c r="Q1340"/>
  <c r="P1340"/>
  <c r="O1340"/>
  <c r="N1340"/>
  <c r="M1340"/>
  <c r="L1340"/>
  <c r="K1340"/>
  <c r="J1340"/>
  <c r="H1340"/>
  <c r="G1340"/>
  <c r="F1340"/>
  <c r="E1340"/>
  <c r="D1340"/>
  <c r="C1340"/>
  <c r="B1340"/>
  <c r="Q1339"/>
  <c r="I1339"/>
  <c r="Q1338"/>
  <c r="I1338"/>
  <c r="Q1337"/>
  <c r="I1337"/>
  <c r="Q1336"/>
  <c r="I1336"/>
  <c r="Q1335"/>
  <c r="I1335"/>
  <c r="Q1334"/>
  <c r="I1334"/>
  <c r="Q1333"/>
  <c r="I1333"/>
  <c r="Q1332"/>
  <c r="I1332"/>
  <c r="I1331" s="1"/>
  <c r="Q1331"/>
  <c r="P1331"/>
  <c r="O1331"/>
  <c r="N1331"/>
  <c r="M1331"/>
  <c r="L1331"/>
  <c r="K1331"/>
  <c r="J1331"/>
  <c r="H1331"/>
  <c r="G1331"/>
  <c r="F1331"/>
  <c r="E1331"/>
  <c r="D1331"/>
  <c r="C1331"/>
  <c r="B1331"/>
  <c r="Q1330"/>
  <c r="I1330"/>
  <c r="Q1329"/>
  <c r="I1329"/>
  <c r="I1328" s="1"/>
  <c r="Q1328"/>
  <c r="P1328"/>
  <c r="O1328"/>
  <c r="N1328"/>
  <c r="M1328"/>
  <c r="L1328"/>
  <c r="K1328"/>
  <c r="J1328"/>
  <c r="H1328"/>
  <c r="G1328"/>
  <c r="F1328"/>
  <c r="E1328"/>
  <c r="D1328"/>
  <c r="C1328"/>
  <c r="B1328"/>
  <c r="Q1327"/>
  <c r="I1327"/>
  <c r="Q1326"/>
  <c r="I1326"/>
  <c r="I1325" s="1"/>
  <c r="Q1325"/>
  <c r="P1325"/>
  <c r="O1325"/>
  <c r="N1325"/>
  <c r="M1325"/>
  <c r="L1325"/>
  <c r="K1325"/>
  <c r="J1325"/>
  <c r="H1325"/>
  <c r="G1325"/>
  <c r="F1325"/>
  <c r="E1325"/>
  <c r="D1325"/>
  <c r="C1325"/>
  <c r="B1325"/>
  <c r="Q1324"/>
  <c r="I1324"/>
  <c r="Q1323"/>
  <c r="I1323"/>
  <c r="Q1322"/>
  <c r="I1322"/>
  <c r="Q1321"/>
  <c r="I1321"/>
  <c r="I1320" s="1"/>
  <c r="Q1320"/>
  <c r="P1320"/>
  <c r="O1320"/>
  <c r="N1320"/>
  <c r="M1320"/>
  <c r="L1320"/>
  <c r="K1320"/>
  <c r="J1320"/>
  <c r="H1320"/>
  <c r="G1320"/>
  <c r="F1320"/>
  <c r="E1320"/>
  <c r="D1320"/>
  <c r="C1320"/>
  <c r="B1320"/>
  <c r="Q1319"/>
  <c r="I1319"/>
  <c r="Q1318"/>
  <c r="I1318"/>
  <c r="I1317" s="1"/>
  <c r="Q1317"/>
  <c r="P1317"/>
  <c r="O1317"/>
  <c r="N1317"/>
  <c r="M1317"/>
  <c r="L1317"/>
  <c r="K1317"/>
  <c r="J1317"/>
  <c r="H1317"/>
  <c r="G1317"/>
  <c r="F1317"/>
  <c r="E1317"/>
  <c r="D1317"/>
  <c r="C1317"/>
  <c r="B1317"/>
  <c r="Q1316"/>
  <c r="I1316"/>
  <c r="Q1315"/>
  <c r="I1315"/>
  <c r="I1314" s="1"/>
  <c r="Q1314"/>
  <c r="P1314"/>
  <c r="O1314"/>
  <c r="N1314"/>
  <c r="M1314"/>
  <c r="L1314"/>
  <c r="K1314"/>
  <c r="J1314"/>
  <c r="H1314"/>
  <c r="G1314"/>
  <c r="F1314"/>
  <c r="E1314"/>
  <c r="D1314"/>
  <c r="C1314"/>
  <c r="B1314"/>
  <c r="Q1313"/>
  <c r="I1313"/>
  <c r="Q1312"/>
  <c r="I1312"/>
  <c r="I1311" s="1"/>
  <c r="Q1311"/>
  <c r="P1311"/>
  <c r="O1311"/>
  <c r="N1311"/>
  <c r="M1311"/>
  <c r="L1311"/>
  <c r="K1311"/>
  <c r="J1311"/>
  <c r="H1311"/>
  <c r="G1311"/>
  <c r="F1311"/>
  <c r="E1311"/>
  <c r="D1311"/>
  <c r="C1311"/>
  <c r="B1311"/>
  <c r="Q1310"/>
  <c r="I1310"/>
  <c r="Q1309"/>
  <c r="I1309"/>
  <c r="Q1308"/>
  <c r="I1308"/>
  <c r="Q1307"/>
  <c r="I1307"/>
  <c r="Q1306"/>
  <c r="I1306"/>
  <c r="Q1305"/>
  <c r="I1305"/>
  <c r="Q1304"/>
  <c r="I1304"/>
  <c r="Q1303"/>
  <c r="I1303"/>
  <c r="I1302" s="1"/>
  <c r="Q1302"/>
  <c r="P1302"/>
  <c r="O1302"/>
  <c r="N1302"/>
  <c r="M1302"/>
  <c r="L1302"/>
  <c r="K1302"/>
  <c r="J1302"/>
  <c r="H1302"/>
  <c r="G1302"/>
  <c r="F1302"/>
  <c r="E1302"/>
  <c r="D1302"/>
  <c r="C1302"/>
  <c r="B1302"/>
  <c r="Q1301"/>
  <c r="I1301"/>
  <c r="Q1300"/>
  <c r="I1300"/>
  <c r="I1299" s="1"/>
  <c r="Q1299"/>
  <c r="P1299"/>
  <c r="O1299"/>
  <c r="N1299"/>
  <c r="M1299"/>
  <c r="L1299"/>
  <c r="K1299"/>
  <c r="J1299"/>
  <c r="H1299"/>
  <c r="G1299"/>
  <c r="F1299"/>
  <c r="E1299"/>
  <c r="D1299"/>
  <c r="C1299"/>
  <c r="B1299"/>
  <c r="Q1298"/>
  <c r="I1298"/>
  <c r="Q1297"/>
  <c r="I1297"/>
  <c r="I1296" s="1"/>
  <c r="Q1296"/>
  <c r="P1296"/>
  <c r="O1296"/>
  <c r="N1296"/>
  <c r="M1296"/>
  <c r="L1296"/>
  <c r="K1296"/>
  <c r="J1296"/>
  <c r="H1296"/>
  <c r="G1296"/>
  <c r="F1296"/>
  <c r="E1296"/>
  <c r="D1296"/>
  <c r="C1296"/>
  <c r="B1296"/>
  <c r="Q1295"/>
  <c r="I1295"/>
  <c r="Q1294"/>
  <c r="I1294"/>
  <c r="Q1293"/>
  <c r="I1293"/>
  <c r="Q1292"/>
  <c r="I1292"/>
  <c r="I1291" s="1"/>
  <c r="Q1291"/>
  <c r="P1291"/>
  <c r="O1291"/>
  <c r="N1291"/>
  <c r="M1291"/>
  <c r="L1291"/>
  <c r="K1291"/>
  <c r="J1291"/>
  <c r="H1291"/>
  <c r="G1291"/>
  <c r="F1291"/>
  <c r="E1291"/>
  <c r="D1291"/>
  <c r="C1291"/>
  <c r="B1291"/>
  <c r="Q1290"/>
  <c r="I1290"/>
  <c r="Q1289"/>
  <c r="I1289"/>
  <c r="I1288" s="1"/>
  <c r="Q1288"/>
  <c r="P1288"/>
  <c r="O1288"/>
  <c r="N1288"/>
  <c r="M1288"/>
  <c r="L1288"/>
  <c r="K1288"/>
  <c r="J1288"/>
  <c r="H1288"/>
  <c r="G1288"/>
  <c r="F1288"/>
  <c r="E1288"/>
  <c r="D1288"/>
  <c r="C1288"/>
  <c r="B1288"/>
  <c r="Q1285"/>
  <c r="I1285"/>
  <c r="Q1284"/>
  <c r="I1284"/>
  <c r="Q1283"/>
  <c r="I1283"/>
  <c r="Q1282"/>
  <c r="I1282"/>
  <c r="Q1281"/>
  <c r="I1281"/>
  <c r="Q1280"/>
  <c r="I1280"/>
  <c r="Q1279"/>
  <c r="I1279"/>
  <c r="Q1278"/>
  <c r="D1278"/>
  <c r="I1278" s="1"/>
  <c r="Q1277"/>
  <c r="D1277"/>
  <c r="I1277" s="1"/>
  <c r="Q1276"/>
  <c r="D1276"/>
  <c r="I1276" s="1"/>
  <c r="Q1275"/>
  <c r="D1275"/>
  <c r="I1275" s="1"/>
  <c r="Q1274"/>
  <c r="D1274"/>
  <c r="I1274" s="1"/>
  <c r="Q1273"/>
  <c r="D1273"/>
  <c r="I1273" s="1"/>
  <c r="Q1272"/>
  <c r="D1272"/>
  <c r="I1272" s="1"/>
  <c r="Q1271"/>
  <c r="D1271"/>
  <c r="I1271" s="1"/>
  <c r="Q1270"/>
  <c r="D1270"/>
  <c r="I1270" s="1"/>
  <c r="P1269"/>
  <c r="O1269"/>
  <c r="N1269"/>
  <c r="M1269"/>
  <c r="L1269"/>
  <c r="K1269"/>
  <c r="J1269"/>
  <c r="H1269"/>
  <c r="G1269"/>
  <c r="F1269"/>
  <c r="E1269"/>
  <c r="D1269"/>
  <c r="C1269"/>
  <c r="B1269"/>
  <c r="Q1268"/>
  <c r="I1268"/>
  <c r="Q1267"/>
  <c r="I1267"/>
  <c r="I1266" s="1"/>
  <c r="Q1266"/>
  <c r="P1266"/>
  <c r="O1266"/>
  <c r="N1266"/>
  <c r="M1266"/>
  <c r="L1266"/>
  <c r="K1266"/>
  <c r="J1266"/>
  <c r="H1266"/>
  <c r="G1266"/>
  <c r="F1266"/>
  <c r="E1266"/>
  <c r="D1266"/>
  <c r="C1266"/>
  <c r="B1266"/>
  <c r="Q1265"/>
  <c r="I1265"/>
  <c r="Q1264"/>
  <c r="I1264"/>
  <c r="Q1263"/>
  <c r="I1263"/>
  <c r="Q1262"/>
  <c r="I1262"/>
  <c r="Q1261"/>
  <c r="I1261"/>
  <c r="Q1260"/>
  <c r="I1260"/>
  <c r="Q1259"/>
  <c r="I1259"/>
  <c r="Q1258"/>
  <c r="I1258"/>
  <c r="Q1257"/>
  <c r="I1257"/>
  <c r="Q1256"/>
  <c r="I1256"/>
  <c r="Q1255"/>
  <c r="I1255"/>
  <c r="Q1254"/>
  <c r="I1254"/>
  <c r="Q1253"/>
  <c r="I1253"/>
  <c r="Q1252"/>
  <c r="D1252"/>
  <c r="I1252" s="1"/>
  <c r="Q1251"/>
  <c r="D1251"/>
  <c r="I1251" s="1"/>
  <c r="Q1250"/>
  <c r="I1250"/>
  <c r="P1249"/>
  <c r="O1249"/>
  <c r="N1249"/>
  <c r="M1249"/>
  <c r="L1249"/>
  <c r="K1249"/>
  <c r="J1249"/>
  <c r="H1249"/>
  <c r="G1249"/>
  <c r="F1249"/>
  <c r="E1249"/>
  <c r="D1249"/>
  <c r="C1249"/>
  <c r="B1249"/>
  <c r="Q1248"/>
  <c r="I1248"/>
  <c r="Q1247"/>
  <c r="I1247"/>
  <c r="I1246" s="1"/>
  <c r="Q1246"/>
  <c r="P1246"/>
  <c r="O1246"/>
  <c r="N1246"/>
  <c r="M1246"/>
  <c r="L1246"/>
  <c r="K1246"/>
  <c r="J1246"/>
  <c r="H1246"/>
  <c r="G1246"/>
  <c r="F1246"/>
  <c r="E1246"/>
  <c r="D1246"/>
  <c r="C1246"/>
  <c r="B1246"/>
  <c r="Q1245"/>
  <c r="I1245"/>
  <c r="Q1244"/>
  <c r="I1244"/>
  <c r="I1243" s="1"/>
  <c r="Q1243"/>
  <c r="P1243"/>
  <c r="O1243"/>
  <c r="N1243"/>
  <c r="M1243"/>
  <c r="L1243"/>
  <c r="K1243"/>
  <c r="J1243"/>
  <c r="H1243"/>
  <c r="G1243"/>
  <c r="F1243"/>
  <c r="E1243"/>
  <c r="D1243"/>
  <c r="C1243"/>
  <c r="B1243"/>
  <c r="Q1242"/>
  <c r="I1242"/>
  <c r="Q1241"/>
  <c r="I1241"/>
  <c r="I1240" s="1"/>
  <c r="Q1240"/>
  <c r="P1240"/>
  <c r="O1240"/>
  <c r="N1240"/>
  <c r="M1240"/>
  <c r="L1240"/>
  <c r="K1240"/>
  <c r="J1240"/>
  <c r="H1240"/>
  <c r="G1240"/>
  <c r="F1240"/>
  <c r="E1240"/>
  <c r="D1240"/>
  <c r="C1240"/>
  <c r="B1240"/>
  <c r="Q1239"/>
  <c r="I1239"/>
  <c r="Q1238"/>
  <c r="I1238"/>
  <c r="I1237" s="1"/>
  <c r="Q1237"/>
  <c r="P1237"/>
  <c r="O1237"/>
  <c r="N1237"/>
  <c r="M1237"/>
  <c r="L1237"/>
  <c r="K1237"/>
  <c r="J1237"/>
  <c r="H1237"/>
  <c r="G1237"/>
  <c r="F1237"/>
  <c r="E1237"/>
  <c r="D1237"/>
  <c r="C1237"/>
  <c r="B1237"/>
  <c r="Q1236"/>
  <c r="I1236"/>
  <c r="Q1235"/>
  <c r="I1235"/>
  <c r="I1234" s="1"/>
  <c r="Q1234"/>
  <c r="P1234"/>
  <c r="O1234"/>
  <c r="N1234"/>
  <c r="M1234"/>
  <c r="L1234"/>
  <c r="K1234"/>
  <c r="J1234"/>
  <c r="H1234"/>
  <c r="G1234"/>
  <c r="F1234"/>
  <c r="E1234"/>
  <c r="D1234"/>
  <c r="C1234"/>
  <c r="B1234"/>
  <c r="Q1233"/>
  <c r="I1233"/>
  <c r="Q1232"/>
  <c r="I1232"/>
  <c r="Q1231"/>
  <c r="I1231"/>
  <c r="Q1230"/>
  <c r="I1230"/>
  <c r="Q1229"/>
  <c r="I1229"/>
  <c r="Q1228"/>
  <c r="I1228"/>
  <c r="Q1227"/>
  <c r="I1227"/>
  <c r="Q1226"/>
  <c r="I1226"/>
  <c r="I1225" s="1"/>
  <c r="Q1225"/>
  <c r="P1225"/>
  <c r="O1225"/>
  <c r="N1225"/>
  <c r="M1225"/>
  <c r="L1225"/>
  <c r="K1225"/>
  <c r="J1225"/>
  <c r="H1225"/>
  <c r="G1225"/>
  <c r="F1225"/>
  <c r="E1225"/>
  <c r="D1225"/>
  <c r="C1225"/>
  <c r="B1225"/>
  <c r="Q1224"/>
  <c r="I1224"/>
  <c r="Q1223"/>
  <c r="I1223"/>
  <c r="I1222" s="1"/>
  <c r="Q1222"/>
  <c r="P1222"/>
  <c r="O1222"/>
  <c r="N1222"/>
  <c r="M1222"/>
  <c r="L1222"/>
  <c r="K1222"/>
  <c r="J1222"/>
  <c r="H1222"/>
  <c r="G1222"/>
  <c r="F1222"/>
  <c r="E1222"/>
  <c r="D1222"/>
  <c r="C1222"/>
  <c r="B1222"/>
  <c r="Q1221"/>
  <c r="I1221"/>
  <c r="Q1220"/>
  <c r="I1220"/>
  <c r="I1219" s="1"/>
  <c r="Q1219"/>
  <c r="P1219"/>
  <c r="O1219"/>
  <c r="N1219"/>
  <c r="M1219"/>
  <c r="L1219"/>
  <c r="K1219"/>
  <c r="J1219"/>
  <c r="H1219"/>
  <c r="G1219"/>
  <c r="F1219"/>
  <c r="E1219"/>
  <c r="D1219"/>
  <c r="C1219"/>
  <c r="B1219"/>
  <c r="Q1218"/>
  <c r="I1218"/>
  <c r="Q1217"/>
  <c r="I1217"/>
  <c r="Q1216"/>
  <c r="I1216"/>
  <c r="Q1215"/>
  <c r="I1215"/>
  <c r="I1214" s="1"/>
  <c r="Q1214"/>
  <c r="P1214"/>
  <c r="O1214"/>
  <c r="N1214"/>
  <c r="M1214"/>
  <c r="L1214"/>
  <c r="K1214"/>
  <c r="J1214"/>
  <c r="H1214"/>
  <c r="G1214"/>
  <c r="F1214"/>
  <c r="E1214"/>
  <c r="D1214"/>
  <c r="C1214"/>
  <c r="B1214"/>
  <c r="Q1213"/>
  <c r="I1213"/>
  <c r="Q1212"/>
  <c r="I1212"/>
  <c r="I1211" s="1"/>
  <c r="Q1211"/>
  <c r="P1211"/>
  <c r="O1211"/>
  <c r="N1211"/>
  <c r="M1211"/>
  <c r="L1211"/>
  <c r="K1211"/>
  <c r="J1211"/>
  <c r="H1211"/>
  <c r="G1211"/>
  <c r="F1211"/>
  <c r="E1211"/>
  <c r="D1211"/>
  <c r="C1211"/>
  <c r="B1211"/>
  <c r="Q1210"/>
  <c r="I1210"/>
  <c r="Q1209"/>
  <c r="I1209"/>
  <c r="I1208" s="1"/>
  <c r="Q1208"/>
  <c r="P1208"/>
  <c r="O1208"/>
  <c r="N1208"/>
  <c r="M1208"/>
  <c r="L1208"/>
  <c r="K1208"/>
  <c r="J1208"/>
  <c r="H1208"/>
  <c r="G1208"/>
  <c r="F1208"/>
  <c r="E1208"/>
  <c r="D1208"/>
  <c r="C1208"/>
  <c r="B1208"/>
  <c r="Q1207"/>
  <c r="I1207"/>
  <c r="Q1206"/>
  <c r="I1206"/>
  <c r="I1205" s="1"/>
  <c r="Q1205"/>
  <c r="P1205"/>
  <c r="O1205"/>
  <c r="N1205"/>
  <c r="M1205"/>
  <c r="L1205"/>
  <c r="K1205"/>
  <c r="J1205"/>
  <c r="H1205"/>
  <c r="G1205"/>
  <c r="F1205"/>
  <c r="E1205"/>
  <c r="D1205"/>
  <c r="C1205"/>
  <c r="B1205"/>
  <c r="Q1204"/>
  <c r="I1204"/>
  <c r="Q1203"/>
  <c r="I1203"/>
  <c r="Q1202"/>
  <c r="I1202"/>
  <c r="Q1201"/>
  <c r="I1201"/>
  <c r="Q1200"/>
  <c r="I1200"/>
  <c r="Q1199"/>
  <c r="I1199"/>
  <c r="Q1198"/>
  <c r="I1198"/>
  <c r="Q1197"/>
  <c r="I1197"/>
  <c r="I1196" s="1"/>
  <c r="Q1196"/>
  <c r="P1196"/>
  <c r="O1196"/>
  <c r="N1196"/>
  <c r="M1196"/>
  <c r="L1196"/>
  <c r="K1196"/>
  <c r="J1196"/>
  <c r="H1196"/>
  <c r="G1196"/>
  <c r="F1196"/>
  <c r="E1196"/>
  <c r="D1196"/>
  <c r="C1196"/>
  <c r="B1196"/>
  <c r="Q1195"/>
  <c r="I1195"/>
  <c r="Q1194"/>
  <c r="I1194"/>
  <c r="I1193" s="1"/>
  <c r="Q1193"/>
  <c r="P1193"/>
  <c r="O1193"/>
  <c r="N1193"/>
  <c r="M1193"/>
  <c r="L1193"/>
  <c r="K1193"/>
  <c r="J1193"/>
  <c r="H1193"/>
  <c r="G1193"/>
  <c r="F1193"/>
  <c r="E1193"/>
  <c r="D1193"/>
  <c r="C1193"/>
  <c r="B1193"/>
  <c r="Q1192"/>
  <c r="I1192"/>
  <c r="Q1191"/>
  <c r="I1191"/>
  <c r="I1190" s="1"/>
  <c r="Q1190"/>
  <c r="P1190"/>
  <c r="O1190"/>
  <c r="N1190"/>
  <c r="M1190"/>
  <c r="L1190"/>
  <c r="K1190"/>
  <c r="J1190"/>
  <c r="H1190"/>
  <c r="G1190"/>
  <c r="F1190"/>
  <c r="E1190"/>
  <c r="D1190"/>
  <c r="C1190"/>
  <c r="B1190"/>
  <c r="Q1189"/>
  <c r="I1189"/>
  <c r="Q1188"/>
  <c r="I1188"/>
  <c r="Q1187"/>
  <c r="I1187"/>
  <c r="Q1186"/>
  <c r="I1186"/>
  <c r="I1185" s="1"/>
  <c r="Q1185"/>
  <c r="P1185"/>
  <c r="O1185"/>
  <c r="N1185"/>
  <c r="M1185"/>
  <c r="L1185"/>
  <c r="K1185"/>
  <c r="J1185"/>
  <c r="H1185"/>
  <c r="G1185"/>
  <c r="F1185"/>
  <c r="E1185"/>
  <c r="D1185"/>
  <c r="C1185"/>
  <c r="B1185"/>
  <c r="Q1184"/>
  <c r="I1184"/>
  <c r="Q1183"/>
  <c r="I1183"/>
  <c r="I1182" s="1"/>
  <c r="Q1182"/>
  <c r="P1182"/>
  <c r="O1182"/>
  <c r="N1182"/>
  <c r="M1182"/>
  <c r="L1182"/>
  <c r="K1182"/>
  <c r="J1182"/>
  <c r="H1182"/>
  <c r="G1182"/>
  <c r="F1182"/>
  <c r="E1182"/>
  <c r="D1182"/>
  <c r="C1182"/>
  <c r="B1182"/>
  <c r="Q1179"/>
  <c r="I1179"/>
  <c r="Q1178"/>
  <c r="I1178"/>
  <c r="Q1177"/>
  <c r="I1177"/>
  <c r="Q1176"/>
  <c r="I1176"/>
  <c r="Q1175"/>
  <c r="I1175"/>
  <c r="Q1174"/>
  <c r="I1174"/>
  <c r="Q1173"/>
  <c r="B1173"/>
  <c r="I1173" s="1"/>
  <c r="Q1172"/>
  <c r="I1172"/>
  <c r="Q1171"/>
  <c r="I1171"/>
  <c r="Q1170"/>
  <c r="I1170"/>
  <c r="Q1169"/>
  <c r="I1169"/>
  <c r="Q1168"/>
  <c r="I1168"/>
  <c r="Q1167"/>
  <c r="B1167"/>
  <c r="Q1166"/>
  <c r="I1166"/>
  <c r="Q1165"/>
  <c r="B1165"/>
  <c r="I1165" s="1"/>
  <c r="Q1164"/>
  <c r="Q1163" s="1"/>
  <c r="D1164"/>
  <c r="D1163" s="1"/>
  <c r="B1164"/>
  <c r="P1163"/>
  <c r="O1163"/>
  <c r="N1163"/>
  <c r="M1163"/>
  <c r="L1163"/>
  <c r="K1163"/>
  <c r="J1163"/>
  <c r="H1163"/>
  <c r="G1163"/>
  <c r="F1163"/>
  <c r="E1163"/>
  <c r="C1163"/>
  <c r="Q1162"/>
  <c r="I1162"/>
  <c r="Q1161"/>
  <c r="I1161"/>
  <c r="I1160" s="1"/>
  <c r="Q1160"/>
  <c r="P1160"/>
  <c r="O1160"/>
  <c r="N1160"/>
  <c r="M1160"/>
  <c r="L1160"/>
  <c r="K1160"/>
  <c r="J1160"/>
  <c r="H1160"/>
  <c r="G1160"/>
  <c r="F1160"/>
  <c r="E1160"/>
  <c r="D1160"/>
  <c r="C1160"/>
  <c r="B1160"/>
  <c r="Q1159"/>
  <c r="I1159"/>
  <c r="Q1158"/>
  <c r="I1158"/>
  <c r="Q1157"/>
  <c r="I1157"/>
  <c r="Q1156"/>
  <c r="I1156"/>
  <c r="Q1155"/>
  <c r="I1155"/>
  <c r="Q1154"/>
  <c r="I1154"/>
  <c r="Q1153"/>
  <c r="I1153"/>
  <c r="Q1152"/>
  <c r="I1152"/>
  <c r="Q1151"/>
  <c r="I1151"/>
  <c r="Q1150"/>
  <c r="I1150"/>
  <c r="Q1149"/>
  <c r="I1149"/>
  <c r="Q1148"/>
  <c r="I1148"/>
  <c r="Q1147"/>
  <c r="I1147"/>
  <c r="Q1146"/>
  <c r="D1146"/>
  <c r="I1146" s="1"/>
  <c r="Q1145"/>
  <c r="I1145"/>
  <c r="Q1144"/>
  <c r="I1144"/>
  <c r="I1143" s="1"/>
  <c r="P1143"/>
  <c r="O1143"/>
  <c r="N1143"/>
  <c r="M1143"/>
  <c r="L1143"/>
  <c r="K1143"/>
  <c r="J1143"/>
  <c r="H1143"/>
  <c r="G1143"/>
  <c r="F1143"/>
  <c r="E1143"/>
  <c r="D1143"/>
  <c r="C1143"/>
  <c r="B1143"/>
  <c r="Q1142"/>
  <c r="I1142"/>
  <c r="Q1141"/>
  <c r="I1141"/>
  <c r="I1140" s="1"/>
  <c r="Q1140"/>
  <c r="P1140"/>
  <c r="O1140"/>
  <c r="N1140"/>
  <c r="M1140"/>
  <c r="L1140"/>
  <c r="K1140"/>
  <c r="J1140"/>
  <c r="H1140"/>
  <c r="G1140"/>
  <c r="F1140"/>
  <c r="E1140"/>
  <c r="D1140"/>
  <c r="C1140"/>
  <c r="B1140"/>
  <c r="Q1139"/>
  <c r="I1139"/>
  <c r="Q1138"/>
  <c r="I1138"/>
  <c r="I1137" s="1"/>
  <c r="Q1137"/>
  <c r="P1137"/>
  <c r="O1137"/>
  <c r="N1137"/>
  <c r="M1137"/>
  <c r="L1137"/>
  <c r="K1137"/>
  <c r="J1137"/>
  <c r="H1137"/>
  <c r="G1137"/>
  <c r="F1137"/>
  <c r="E1137"/>
  <c r="D1137"/>
  <c r="C1137"/>
  <c r="B1137"/>
  <c r="Q1136"/>
  <c r="I1136"/>
  <c r="Q1135"/>
  <c r="I1135"/>
  <c r="I1134" s="1"/>
  <c r="Q1134"/>
  <c r="P1134"/>
  <c r="O1134"/>
  <c r="N1134"/>
  <c r="M1134"/>
  <c r="L1134"/>
  <c r="K1134"/>
  <c r="J1134"/>
  <c r="H1134"/>
  <c r="G1134"/>
  <c r="F1134"/>
  <c r="E1134"/>
  <c r="D1134"/>
  <c r="C1134"/>
  <c r="B1134"/>
  <c r="Q1133"/>
  <c r="I1133"/>
  <c r="Q1132"/>
  <c r="I1132"/>
  <c r="I1131" s="1"/>
  <c r="Q1131"/>
  <c r="P1131"/>
  <c r="O1131"/>
  <c r="N1131"/>
  <c r="M1131"/>
  <c r="L1131"/>
  <c r="K1131"/>
  <c r="J1131"/>
  <c r="H1131"/>
  <c r="G1131"/>
  <c r="F1131"/>
  <c r="E1131"/>
  <c r="D1131"/>
  <c r="C1131"/>
  <c r="B1131"/>
  <c r="Q1130"/>
  <c r="I1130"/>
  <c r="Q1129"/>
  <c r="I1129"/>
  <c r="I1128" s="1"/>
  <c r="Q1128"/>
  <c r="P1128"/>
  <c r="O1128"/>
  <c r="N1128"/>
  <c r="M1128"/>
  <c r="L1128"/>
  <c r="K1128"/>
  <c r="J1128"/>
  <c r="H1128"/>
  <c r="G1128"/>
  <c r="F1128"/>
  <c r="E1128"/>
  <c r="D1128"/>
  <c r="C1128"/>
  <c r="B1128"/>
  <c r="Q1127"/>
  <c r="I1127"/>
  <c r="Q1126"/>
  <c r="I1126"/>
  <c r="Q1125"/>
  <c r="I1125"/>
  <c r="Q1124"/>
  <c r="I1124"/>
  <c r="Q1123"/>
  <c r="I1123"/>
  <c r="Q1122"/>
  <c r="I1122"/>
  <c r="Q1121"/>
  <c r="I1121"/>
  <c r="Q1120"/>
  <c r="I1120"/>
  <c r="I1119" s="1"/>
  <c r="Q1119"/>
  <c r="P1119"/>
  <c r="O1119"/>
  <c r="N1119"/>
  <c r="M1119"/>
  <c r="L1119"/>
  <c r="K1119"/>
  <c r="J1119"/>
  <c r="H1119"/>
  <c r="G1119"/>
  <c r="F1119"/>
  <c r="E1119"/>
  <c r="D1119"/>
  <c r="C1119"/>
  <c r="B1119"/>
  <c r="Q1118"/>
  <c r="I1118"/>
  <c r="Q1117"/>
  <c r="I1117"/>
  <c r="I1116" s="1"/>
  <c r="Q1116"/>
  <c r="P1116"/>
  <c r="O1116"/>
  <c r="N1116"/>
  <c r="M1116"/>
  <c r="L1116"/>
  <c r="K1116"/>
  <c r="J1116"/>
  <c r="H1116"/>
  <c r="G1116"/>
  <c r="F1116"/>
  <c r="E1116"/>
  <c r="D1116"/>
  <c r="C1116"/>
  <c r="B1116"/>
  <c r="Q1115"/>
  <c r="I1115"/>
  <c r="Q1114"/>
  <c r="I1114"/>
  <c r="I1113" s="1"/>
  <c r="Q1113"/>
  <c r="P1113"/>
  <c r="O1113"/>
  <c r="N1113"/>
  <c r="M1113"/>
  <c r="L1113"/>
  <c r="K1113"/>
  <c r="J1113"/>
  <c r="H1113"/>
  <c r="G1113"/>
  <c r="F1113"/>
  <c r="E1113"/>
  <c r="D1113"/>
  <c r="C1113"/>
  <c r="B1113"/>
  <c r="Q1112"/>
  <c r="I1112"/>
  <c r="Q1111"/>
  <c r="I1111"/>
  <c r="Q1110"/>
  <c r="I1110"/>
  <c r="Q1109"/>
  <c r="I1109"/>
  <c r="I1108" s="1"/>
  <c r="Q1108"/>
  <c r="P1108"/>
  <c r="O1108"/>
  <c r="N1108"/>
  <c r="M1108"/>
  <c r="L1108"/>
  <c r="K1108"/>
  <c r="J1108"/>
  <c r="H1108"/>
  <c r="G1108"/>
  <c r="F1108"/>
  <c r="E1108"/>
  <c r="D1108"/>
  <c r="C1108"/>
  <c r="B1108"/>
  <c r="Q1107"/>
  <c r="I1107"/>
  <c r="Q1106"/>
  <c r="I1106"/>
  <c r="I1105" s="1"/>
  <c r="Q1105"/>
  <c r="P1105"/>
  <c r="O1105"/>
  <c r="N1105"/>
  <c r="M1105"/>
  <c r="L1105"/>
  <c r="K1105"/>
  <c r="J1105"/>
  <c r="H1105"/>
  <c r="G1105"/>
  <c r="F1105"/>
  <c r="E1105"/>
  <c r="D1105"/>
  <c r="C1105"/>
  <c r="B1105"/>
  <c r="Q1104"/>
  <c r="I1104"/>
  <c r="Q1103"/>
  <c r="I1103"/>
  <c r="I1102" s="1"/>
  <c r="Q1102"/>
  <c r="P1102"/>
  <c r="O1102"/>
  <c r="N1102"/>
  <c r="M1102"/>
  <c r="L1102"/>
  <c r="K1102"/>
  <c r="J1102"/>
  <c r="H1102"/>
  <c r="G1102"/>
  <c r="F1102"/>
  <c r="E1102"/>
  <c r="D1102"/>
  <c r="C1102"/>
  <c r="B1102"/>
  <c r="Q1101"/>
  <c r="I1101"/>
  <c r="Q1100"/>
  <c r="I1100"/>
  <c r="I1099" s="1"/>
  <c r="Q1099"/>
  <c r="P1099"/>
  <c r="O1099"/>
  <c r="N1099"/>
  <c r="M1099"/>
  <c r="L1099"/>
  <c r="K1099"/>
  <c r="J1099"/>
  <c r="H1099"/>
  <c r="G1099"/>
  <c r="F1099"/>
  <c r="E1099"/>
  <c r="D1099"/>
  <c r="C1099"/>
  <c r="B1099"/>
  <c r="Q1098"/>
  <c r="I1098"/>
  <c r="Q1097"/>
  <c r="I1097"/>
  <c r="Q1096"/>
  <c r="I1096"/>
  <c r="Q1095"/>
  <c r="I1095"/>
  <c r="Q1094"/>
  <c r="I1094"/>
  <c r="Q1093"/>
  <c r="I1093"/>
  <c r="Q1092"/>
  <c r="I1092"/>
  <c r="Q1091"/>
  <c r="I1091"/>
  <c r="I1090" s="1"/>
  <c r="Q1090"/>
  <c r="P1090"/>
  <c r="O1090"/>
  <c r="N1090"/>
  <c r="M1090"/>
  <c r="L1090"/>
  <c r="K1090"/>
  <c r="J1090"/>
  <c r="H1090"/>
  <c r="G1090"/>
  <c r="F1090"/>
  <c r="E1090"/>
  <c r="D1090"/>
  <c r="C1090"/>
  <c r="B1090"/>
  <c r="Q1089"/>
  <c r="I1089"/>
  <c r="Q1088"/>
  <c r="I1088"/>
  <c r="I1087" s="1"/>
  <c r="Q1087"/>
  <c r="P1087"/>
  <c r="O1087"/>
  <c r="N1087"/>
  <c r="M1087"/>
  <c r="L1087"/>
  <c r="K1087"/>
  <c r="J1087"/>
  <c r="H1087"/>
  <c r="G1087"/>
  <c r="F1087"/>
  <c r="E1087"/>
  <c r="D1087"/>
  <c r="C1087"/>
  <c r="B1087"/>
  <c r="Q1086"/>
  <c r="I1086"/>
  <c r="Q1085"/>
  <c r="I1085"/>
  <c r="I1084" s="1"/>
  <c r="Q1084"/>
  <c r="P1084"/>
  <c r="O1084"/>
  <c r="N1084"/>
  <c r="M1084"/>
  <c r="L1084"/>
  <c r="K1084"/>
  <c r="J1084"/>
  <c r="H1084"/>
  <c r="G1084"/>
  <c r="F1084"/>
  <c r="E1084"/>
  <c r="D1084"/>
  <c r="C1084"/>
  <c r="B1084"/>
  <c r="Q1083"/>
  <c r="I1083"/>
  <c r="Q1082"/>
  <c r="I1082"/>
  <c r="Q1081"/>
  <c r="I1081"/>
  <c r="Q1080"/>
  <c r="I1080"/>
  <c r="I1079" s="1"/>
  <c r="Q1079"/>
  <c r="P1079"/>
  <c r="O1079"/>
  <c r="N1079"/>
  <c r="M1079"/>
  <c r="L1079"/>
  <c r="K1079"/>
  <c r="J1079"/>
  <c r="H1079"/>
  <c r="G1079"/>
  <c r="F1079"/>
  <c r="E1079"/>
  <c r="D1079"/>
  <c r="C1079"/>
  <c r="B1079"/>
  <c r="Q1078"/>
  <c r="I1078"/>
  <c r="Q1077"/>
  <c r="I1077"/>
  <c r="I1076" s="1"/>
  <c r="Q1076"/>
  <c r="P1076"/>
  <c r="O1076"/>
  <c r="N1076"/>
  <c r="M1076"/>
  <c r="L1076"/>
  <c r="K1076"/>
  <c r="J1076"/>
  <c r="H1076"/>
  <c r="G1076"/>
  <c r="F1076"/>
  <c r="E1076"/>
  <c r="D1076"/>
  <c r="C1076"/>
  <c r="B1076"/>
  <c r="Q1073"/>
  <c r="I1073"/>
  <c r="Q1072"/>
  <c r="I1072"/>
  <c r="Q1071"/>
  <c r="I1071"/>
  <c r="Q1070"/>
  <c r="I1070"/>
  <c r="Q1069"/>
  <c r="I1069"/>
  <c r="Q1068"/>
  <c r="I1068"/>
  <c r="Q1067"/>
  <c r="I1067"/>
  <c r="Q1066"/>
  <c r="I1066"/>
  <c r="Q1065"/>
  <c r="I1065"/>
  <c r="Q1064"/>
  <c r="I1064"/>
  <c r="Q1063"/>
  <c r="I1063"/>
  <c r="Q1062"/>
  <c r="I1062"/>
  <c r="Q1061"/>
  <c r="I1061"/>
  <c r="Q1060"/>
  <c r="I1060"/>
  <c r="Q1059"/>
  <c r="I1059"/>
  <c r="Q1058"/>
  <c r="I1058"/>
  <c r="I1057" s="1"/>
  <c r="Q1057"/>
  <c r="P1057"/>
  <c r="O1057"/>
  <c r="N1057"/>
  <c r="M1057"/>
  <c r="L1057"/>
  <c r="K1057"/>
  <c r="J1057"/>
  <c r="H1057"/>
  <c r="G1057"/>
  <c r="F1057"/>
  <c r="E1057"/>
  <c r="D1057"/>
  <c r="C1057"/>
  <c r="B1057"/>
  <c r="Q1056"/>
  <c r="I1056"/>
  <c r="Q1055"/>
  <c r="I1055"/>
  <c r="I1054" s="1"/>
  <c r="Q1054"/>
  <c r="P1054"/>
  <c r="O1054"/>
  <c r="N1054"/>
  <c r="M1054"/>
  <c r="L1054"/>
  <c r="K1054"/>
  <c r="J1054"/>
  <c r="H1054"/>
  <c r="G1054"/>
  <c r="F1054"/>
  <c r="E1054"/>
  <c r="D1054"/>
  <c r="C1054"/>
  <c r="B1054"/>
  <c r="Q1053"/>
  <c r="I1053"/>
  <c r="Q1052"/>
  <c r="I1052"/>
  <c r="Q1051"/>
  <c r="I1051"/>
  <c r="Q1050"/>
  <c r="I1050"/>
  <c r="Q1049"/>
  <c r="I1049"/>
  <c r="Q1048"/>
  <c r="I1048"/>
  <c r="Q1047"/>
  <c r="I1047"/>
  <c r="Q1046"/>
  <c r="I1046"/>
  <c r="Q1045"/>
  <c r="I1045"/>
  <c r="Q1044"/>
  <c r="I1044"/>
  <c r="Q1043"/>
  <c r="I1043"/>
  <c r="Q1042"/>
  <c r="I1042"/>
  <c r="Q1041"/>
  <c r="I1041"/>
  <c r="Q1040"/>
  <c r="I1040"/>
  <c r="Q1039"/>
  <c r="I1039"/>
  <c r="Q1038"/>
  <c r="I1038"/>
  <c r="I1037" s="1"/>
  <c r="Q1037"/>
  <c r="P1037"/>
  <c r="O1037"/>
  <c r="N1037"/>
  <c r="M1037"/>
  <c r="L1037"/>
  <c r="K1037"/>
  <c r="J1037"/>
  <c r="H1037"/>
  <c r="G1037"/>
  <c r="F1037"/>
  <c r="E1037"/>
  <c r="D1037"/>
  <c r="C1037"/>
  <c r="B1037"/>
  <c r="Q1036"/>
  <c r="I1036"/>
  <c r="Q1035"/>
  <c r="I1035"/>
  <c r="I1034" s="1"/>
  <c r="Q1034"/>
  <c r="P1034"/>
  <c r="O1034"/>
  <c r="N1034"/>
  <c r="M1034"/>
  <c r="L1034"/>
  <c r="K1034"/>
  <c r="J1034"/>
  <c r="H1034"/>
  <c r="G1034"/>
  <c r="F1034"/>
  <c r="E1034"/>
  <c r="D1034"/>
  <c r="C1034"/>
  <c r="B1034"/>
  <c r="Q1033"/>
  <c r="I1033"/>
  <c r="Q1032"/>
  <c r="I1032"/>
  <c r="I1031" s="1"/>
  <c r="Q1031"/>
  <c r="P1031"/>
  <c r="O1031"/>
  <c r="N1031"/>
  <c r="M1031"/>
  <c r="L1031"/>
  <c r="K1031"/>
  <c r="J1031"/>
  <c r="H1031"/>
  <c r="G1031"/>
  <c r="F1031"/>
  <c r="E1031"/>
  <c r="D1031"/>
  <c r="C1031"/>
  <c r="B1031"/>
  <c r="Q1030"/>
  <c r="I1030"/>
  <c r="Q1029"/>
  <c r="I1029"/>
  <c r="I1028" s="1"/>
  <c r="Q1028"/>
  <c r="P1028"/>
  <c r="O1028"/>
  <c r="N1028"/>
  <c r="M1028"/>
  <c r="L1028"/>
  <c r="K1028"/>
  <c r="J1028"/>
  <c r="H1028"/>
  <c r="G1028"/>
  <c r="F1028"/>
  <c r="E1028"/>
  <c r="D1028"/>
  <c r="C1028"/>
  <c r="B1028"/>
  <c r="Q1027"/>
  <c r="I1027"/>
  <c r="Q1026"/>
  <c r="I1026"/>
  <c r="I1025" s="1"/>
  <c r="Q1025"/>
  <c r="P1025"/>
  <c r="O1025"/>
  <c r="N1025"/>
  <c r="M1025"/>
  <c r="L1025"/>
  <c r="K1025"/>
  <c r="J1025"/>
  <c r="H1025"/>
  <c r="G1025"/>
  <c r="F1025"/>
  <c r="E1025"/>
  <c r="D1025"/>
  <c r="C1025"/>
  <c r="B1025"/>
  <c r="Q1024"/>
  <c r="I1024"/>
  <c r="Q1023"/>
  <c r="I1023"/>
  <c r="I1022" s="1"/>
  <c r="Q1022"/>
  <c r="P1022"/>
  <c r="O1022"/>
  <c r="N1022"/>
  <c r="M1022"/>
  <c r="L1022"/>
  <c r="K1022"/>
  <c r="J1022"/>
  <c r="H1022"/>
  <c r="G1022"/>
  <c r="F1022"/>
  <c r="E1022"/>
  <c r="D1022"/>
  <c r="C1022"/>
  <c r="B1022"/>
  <c r="Q1021"/>
  <c r="I1021"/>
  <c r="Q1020"/>
  <c r="I1020"/>
  <c r="Q1019"/>
  <c r="I1019"/>
  <c r="Q1018"/>
  <c r="I1018"/>
  <c r="Q1017"/>
  <c r="I1017"/>
  <c r="Q1016"/>
  <c r="I1016"/>
  <c r="Q1015"/>
  <c r="I1015"/>
  <c r="Q1014"/>
  <c r="I1014"/>
  <c r="I1013" s="1"/>
  <c r="Q1013"/>
  <c r="P1013"/>
  <c r="O1013"/>
  <c r="N1013"/>
  <c r="M1013"/>
  <c r="L1013"/>
  <c r="K1013"/>
  <c r="J1013"/>
  <c r="H1013"/>
  <c r="G1013"/>
  <c r="F1013"/>
  <c r="E1013"/>
  <c r="D1013"/>
  <c r="C1013"/>
  <c r="B1013"/>
  <c r="Q1012"/>
  <c r="I1012"/>
  <c r="Q1011"/>
  <c r="I1011"/>
  <c r="I1010" s="1"/>
  <c r="Q1010"/>
  <c r="P1010"/>
  <c r="O1010"/>
  <c r="N1010"/>
  <c r="M1010"/>
  <c r="L1010"/>
  <c r="K1010"/>
  <c r="J1010"/>
  <c r="H1010"/>
  <c r="G1010"/>
  <c r="F1010"/>
  <c r="E1010"/>
  <c r="D1010"/>
  <c r="C1010"/>
  <c r="B1010"/>
  <c r="Q1009"/>
  <c r="I1009"/>
  <c r="Q1008"/>
  <c r="I1008"/>
  <c r="I1007" s="1"/>
  <c r="Q1007"/>
  <c r="P1007"/>
  <c r="O1007"/>
  <c r="N1007"/>
  <c r="M1007"/>
  <c r="L1007"/>
  <c r="K1007"/>
  <c r="J1007"/>
  <c r="H1007"/>
  <c r="G1007"/>
  <c r="F1007"/>
  <c r="E1007"/>
  <c r="D1007"/>
  <c r="C1007"/>
  <c r="B1007"/>
  <c r="Q1006"/>
  <c r="I1006"/>
  <c r="Q1005"/>
  <c r="I1005"/>
  <c r="Q1004"/>
  <c r="I1004"/>
  <c r="Q1003"/>
  <c r="I1003"/>
  <c r="I1002" s="1"/>
  <c r="Q1002"/>
  <c r="P1002"/>
  <c r="O1002"/>
  <c r="N1002"/>
  <c r="M1002"/>
  <c r="L1002"/>
  <c r="K1002"/>
  <c r="J1002"/>
  <c r="H1002"/>
  <c r="G1002"/>
  <c r="F1002"/>
  <c r="E1002"/>
  <c r="D1002"/>
  <c r="C1002"/>
  <c r="B1002"/>
  <c r="Q1001"/>
  <c r="I1001"/>
  <c r="Q1000"/>
  <c r="I1000"/>
  <c r="I999" s="1"/>
  <c r="Q999"/>
  <c r="P999"/>
  <c r="O999"/>
  <c r="N999"/>
  <c r="M999"/>
  <c r="L999"/>
  <c r="K999"/>
  <c r="J999"/>
  <c r="H999"/>
  <c r="G999"/>
  <c r="F999"/>
  <c r="E999"/>
  <c r="D999"/>
  <c r="C999"/>
  <c r="B999"/>
  <c r="Q998"/>
  <c r="I998"/>
  <c r="Q997"/>
  <c r="I997"/>
  <c r="I996" s="1"/>
  <c r="Q996"/>
  <c r="P996"/>
  <c r="O996"/>
  <c r="N996"/>
  <c r="M996"/>
  <c r="L996"/>
  <c r="K996"/>
  <c r="J996"/>
  <c r="H996"/>
  <c r="G996"/>
  <c r="F996"/>
  <c r="E996"/>
  <c r="D996"/>
  <c r="C996"/>
  <c r="B996"/>
  <c r="Q995"/>
  <c r="I995"/>
  <c r="Q994"/>
  <c r="I994"/>
  <c r="I993" s="1"/>
  <c r="Q993"/>
  <c r="P993"/>
  <c r="O993"/>
  <c r="N993"/>
  <c r="M993"/>
  <c r="L993"/>
  <c r="K993"/>
  <c r="J993"/>
  <c r="H993"/>
  <c r="G993"/>
  <c r="F993"/>
  <c r="E993"/>
  <c r="D993"/>
  <c r="C993"/>
  <c r="B993"/>
  <c r="Q992"/>
  <c r="I992"/>
  <c r="Q991"/>
  <c r="I991"/>
  <c r="Q990"/>
  <c r="I990"/>
  <c r="Q989"/>
  <c r="I989"/>
  <c r="Q988"/>
  <c r="I988"/>
  <c r="Q987"/>
  <c r="I987"/>
  <c r="Q986"/>
  <c r="I986"/>
  <c r="Q985"/>
  <c r="I985"/>
  <c r="I984" s="1"/>
  <c r="Q984"/>
  <c r="P984"/>
  <c r="O984"/>
  <c r="N984"/>
  <c r="M984"/>
  <c r="L984"/>
  <c r="K984"/>
  <c r="J984"/>
  <c r="H984"/>
  <c r="G984"/>
  <c r="F984"/>
  <c r="E984"/>
  <c r="D984"/>
  <c r="C984"/>
  <c r="B984"/>
  <c r="Q983"/>
  <c r="I983"/>
  <c r="Q982"/>
  <c r="I982"/>
  <c r="I981" s="1"/>
  <c r="Q981"/>
  <c r="P981"/>
  <c r="O981"/>
  <c r="N981"/>
  <c r="M981"/>
  <c r="L981"/>
  <c r="K981"/>
  <c r="J981"/>
  <c r="H981"/>
  <c r="G981"/>
  <c r="F981"/>
  <c r="E981"/>
  <c r="D981"/>
  <c r="C981"/>
  <c r="B981"/>
  <c r="Q980"/>
  <c r="I980"/>
  <c r="Q979"/>
  <c r="I979"/>
  <c r="I978" s="1"/>
  <c r="Q978"/>
  <c r="P978"/>
  <c r="O978"/>
  <c r="N978"/>
  <c r="M978"/>
  <c r="L978"/>
  <c r="K978"/>
  <c r="J978"/>
  <c r="H978"/>
  <c r="G978"/>
  <c r="F978"/>
  <c r="E978"/>
  <c r="D978"/>
  <c r="C978"/>
  <c r="B978"/>
  <c r="Q977"/>
  <c r="I977"/>
  <c r="Q976"/>
  <c r="I976"/>
  <c r="Q975"/>
  <c r="I975"/>
  <c r="Q974"/>
  <c r="I974"/>
  <c r="I973" s="1"/>
  <c r="Q973"/>
  <c r="P973"/>
  <c r="O973"/>
  <c r="N973"/>
  <c r="M973"/>
  <c r="L973"/>
  <c r="K973"/>
  <c r="J973"/>
  <c r="H973"/>
  <c r="G973"/>
  <c r="F973"/>
  <c r="E973"/>
  <c r="D973"/>
  <c r="C973"/>
  <c r="B973"/>
  <c r="Q972"/>
  <c r="I972"/>
  <c r="Q971"/>
  <c r="I971"/>
  <c r="I970" s="1"/>
  <c r="Q970"/>
  <c r="P970"/>
  <c r="O970"/>
  <c r="N970"/>
  <c r="M970"/>
  <c r="L970"/>
  <c r="K970"/>
  <c r="J970"/>
  <c r="H970"/>
  <c r="G970"/>
  <c r="F970"/>
  <c r="E970"/>
  <c r="D970"/>
  <c r="C970"/>
  <c r="B970"/>
  <c r="Q967"/>
  <c r="I967"/>
  <c r="Q966"/>
  <c r="I966"/>
  <c r="Q965"/>
  <c r="I965"/>
  <c r="Q964"/>
  <c r="I964"/>
  <c r="Q963"/>
  <c r="I963"/>
  <c r="Q962"/>
  <c r="I962"/>
  <c r="Q961"/>
  <c r="I961"/>
  <c r="Q960"/>
  <c r="I960"/>
  <c r="Q959"/>
  <c r="I959"/>
  <c r="Q958"/>
  <c r="I958"/>
  <c r="Q957"/>
  <c r="I957"/>
  <c r="Q956"/>
  <c r="I956"/>
  <c r="Q955"/>
  <c r="I955"/>
  <c r="Q954"/>
  <c r="I954"/>
  <c r="Q953"/>
  <c r="I953"/>
  <c r="Q952"/>
  <c r="I952"/>
  <c r="I951" s="1"/>
  <c r="P951"/>
  <c r="O951"/>
  <c r="N951"/>
  <c r="M951"/>
  <c r="L951"/>
  <c r="K951"/>
  <c r="J951"/>
  <c r="H951"/>
  <c r="G951"/>
  <c r="F951"/>
  <c r="E951"/>
  <c r="D951"/>
  <c r="C951"/>
  <c r="B951"/>
  <c r="Q950"/>
  <c r="I950"/>
  <c r="Q949"/>
  <c r="I949"/>
  <c r="I948" s="1"/>
  <c r="Q948"/>
  <c r="P948"/>
  <c r="O948"/>
  <c r="N948"/>
  <c r="M948"/>
  <c r="L948"/>
  <c r="K948"/>
  <c r="J948"/>
  <c r="H948"/>
  <c r="G948"/>
  <c r="F948"/>
  <c r="E948"/>
  <c r="D948"/>
  <c r="C948"/>
  <c r="B948"/>
  <c r="Q947"/>
  <c r="I947"/>
  <c r="Q946"/>
  <c r="I946"/>
  <c r="Q945"/>
  <c r="I945"/>
  <c r="Q944"/>
  <c r="I944"/>
  <c r="Q943"/>
  <c r="I943"/>
  <c r="Q942"/>
  <c r="I942"/>
  <c r="Q941"/>
  <c r="I941"/>
  <c r="Q940"/>
  <c r="I940"/>
  <c r="Q939"/>
  <c r="I939"/>
  <c r="Q938"/>
  <c r="I938"/>
  <c r="Q937"/>
  <c r="I937"/>
  <c r="Q936"/>
  <c r="I936"/>
  <c r="Q935"/>
  <c r="I935"/>
  <c r="Q934"/>
  <c r="I934"/>
  <c r="Q933"/>
  <c r="I933"/>
  <c r="Q932"/>
  <c r="I932"/>
  <c r="I931" s="1"/>
  <c r="Q931"/>
  <c r="P931"/>
  <c r="O931"/>
  <c r="N931"/>
  <c r="M931"/>
  <c r="L931"/>
  <c r="K931"/>
  <c r="J931"/>
  <c r="H931"/>
  <c r="G931"/>
  <c r="F931"/>
  <c r="E931"/>
  <c r="D931"/>
  <c r="C931"/>
  <c r="B931"/>
  <c r="Q930"/>
  <c r="I930"/>
  <c r="Q929"/>
  <c r="I929"/>
  <c r="I928" s="1"/>
  <c r="Q928"/>
  <c r="P928"/>
  <c r="O928"/>
  <c r="N928"/>
  <c r="M928"/>
  <c r="L928"/>
  <c r="K928"/>
  <c r="J928"/>
  <c r="H928"/>
  <c r="G928"/>
  <c r="F928"/>
  <c r="E928"/>
  <c r="D928"/>
  <c r="C928"/>
  <c r="B928"/>
  <c r="Q927"/>
  <c r="I927"/>
  <c r="Q926"/>
  <c r="I926"/>
  <c r="I925" s="1"/>
  <c r="P925"/>
  <c r="O925"/>
  <c r="N925"/>
  <c r="M925"/>
  <c r="L925"/>
  <c r="K925"/>
  <c r="J925"/>
  <c r="H925"/>
  <c r="G925"/>
  <c r="F925"/>
  <c r="E925"/>
  <c r="D925"/>
  <c r="C925"/>
  <c r="B925"/>
  <c r="Q924"/>
  <c r="I924"/>
  <c r="Q923"/>
  <c r="I923"/>
  <c r="I922" s="1"/>
  <c r="Q922"/>
  <c r="P922"/>
  <c r="O922"/>
  <c r="N922"/>
  <c r="M922"/>
  <c r="L922"/>
  <c r="K922"/>
  <c r="J922"/>
  <c r="H922"/>
  <c r="G922"/>
  <c r="F922"/>
  <c r="E922"/>
  <c r="D922"/>
  <c r="C922"/>
  <c r="B922"/>
  <c r="Q921"/>
  <c r="I921"/>
  <c r="Q920"/>
  <c r="I920"/>
  <c r="I919" s="1"/>
  <c r="Q919"/>
  <c r="P919"/>
  <c r="O919"/>
  <c r="N919"/>
  <c r="M919"/>
  <c r="L919"/>
  <c r="K919"/>
  <c r="J919"/>
  <c r="H919"/>
  <c r="G919"/>
  <c r="F919"/>
  <c r="E919"/>
  <c r="D919"/>
  <c r="C919"/>
  <c r="B919"/>
  <c r="Q918"/>
  <c r="I918"/>
  <c r="Q917"/>
  <c r="I917"/>
  <c r="I916" s="1"/>
  <c r="Q916"/>
  <c r="P916"/>
  <c r="O916"/>
  <c r="N916"/>
  <c r="M916"/>
  <c r="L916"/>
  <c r="K916"/>
  <c r="J916"/>
  <c r="H916"/>
  <c r="G916"/>
  <c r="F916"/>
  <c r="E916"/>
  <c r="D916"/>
  <c r="C916"/>
  <c r="B916"/>
  <c r="Q915"/>
  <c r="I915"/>
  <c r="Q914"/>
  <c r="I914"/>
  <c r="Q913"/>
  <c r="I913"/>
  <c r="Q912"/>
  <c r="I912"/>
  <c r="Q911"/>
  <c r="I911"/>
  <c r="Q910"/>
  <c r="I910"/>
  <c r="Q909"/>
  <c r="I909"/>
  <c r="Q908"/>
  <c r="I908"/>
  <c r="I907" s="1"/>
  <c r="Q907"/>
  <c r="P907"/>
  <c r="O907"/>
  <c r="N907"/>
  <c r="M907"/>
  <c r="L907"/>
  <c r="K907"/>
  <c r="J907"/>
  <c r="H907"/>
  <c r="G907"/>
  <c r="F907"/>
  <c r="E907"/>
  <c r="D907"/>
  <c r="C907"/>
  <c r="B907"/>
  <c r="Q906"/>
  <c r="I906"/>
  <c r="Q905"/>
  <c r="I905"/>
  <c r="I904" s="1"/>
  <c r="Q904"/>
  <c r="P904"/>
  <c r="O904"/>
  <c r="N904"/>
  <c r="M904"/>
  <c r="L904"/>
  <c r="K904"/>
  <c r="J904"/>
  <c r="H904"/>
  <c r="G904"/>
  <c r="F904"/>
  <c r="E904"/>
  <c r="D904"/>
  <c r="C904"/>
  <c r="B904"/>
  <c r="Q903"/>
  <c r="I903"/>
  <c r="Q902"/>
  <c r="Q901" s="1"/>
  <c r="I902"/>
  <c r="I901" s="1"/>
  <c r="P901"/>
  <c r="O901"/>
  <c r="N901"/>
  <c r="M901"/>
  <c r="L901"/>
  <c r="K901"/>
  <c r="J901"/>
  <c r="H901"/>
  <c r="G901"/>
  <c r="F901"/>
  <c r="E901"/>
  <c r="D901"/>
  <c r="C901"/>
  <c r="B901"/>
  <c r="Q900"/>
  <c r="I900"/>
  <c r="Q899"/>
  <c r="I899"/>
  <c r="Q898"/>
  <c r="I898"/>
  <c r="Q897"/>
  <c r="I897"/>
  <c r="I896" s="1"/>
  <c r="Q896"/>
  <c r="P896"/>
  <c r="O896"/>
  <c r="N896"/>
  <c r="M896"/>
  <c r="L896"/>
  <c r="K896"/>
  <c r="J896"/>
  <c r="H896"/>
  <c r="G896"/>
  <c r="F896"/>
  <c r="E896"/>
  <c r="D896"/>
  <c r="C896"/>
  <c r="B896"/>
  <c r="Q895"/>
  <c r="I895"/>
  <c r="Q894"/>
  <c r="I894"/>
  <c r="I893" s="1"/>
  <c r="Q893"/>
  <c r="P893"/>
  <c r="O893"/>
  <c r="N893"/>
  <c r="M893"/>
  <c r="L893"/>
  <c r="K893"/>
  <c r="J893"/>
  <c r="H893"/>
  <c r="G893"/>
  <c r="F893"/>
  <c r="E893"/>
  <c r="D893"/>
  <c r="C893"/>
  <c r="B893"/>
  <c r="Q892"/>
  <c r="I892"/>
  <c r="Q891"/>
  <c r="I891"/>
  <c r="I890" s="1"/>
  <c r="Q890"/>
  <c r="P890"/>
  <c r="O890"/>
  <c r="N890"/>
  <c r="M890"/>
  <c r="L890"/>
  <c r="K890"/>
  <c r="J890"/>
  <c r="H890"/>
  <c r="G890"/>
  <c r="F890"/>
  <c r="E890"/>
  <c r="D890"/>
  <c r="C890"/>
  <c r="B890"/>
  <c r="Q889"/>
  <c r="I889"/>
  <c r="Q888"/>
  <c r="I888"/>
  <c r="I887" s="1"/>
  <c r="Q887"/>
  <c r="P887"/>
  <c r="O887"/>
  <c r="N887"/>
  <c r="M887"/>
  <c r="L887"/>
  <c r="K887"/>
  <c r="J887"/>
  <c r="H887"/>
  <c r="G887"/>
  <c r="F887"/>
  <c r="E887"/>
  <c r="D887"/>
  <c r="C887"/>
  <c r="B887"/>
  <c r="Q886"/>
  <c r="I886"/>
  <c r="Q885"/>
  <c r="I885"/>
  <c r="Q884"/>
  <c r="I884"/>
  <c r="Q883"/>
  <c r="I883"/>
  <c r="Q882"/>
  <c r="I882"/>
  <c r="Q881"/>
  <c r="I881"/>
  <c r="Q880"/>
  <c r="I880"/>
  <c r="Q879"/>
  <c r="I879"/>
  <c r="I878" s="1"/>
  <c r="Q878"/>
  <c r="P878"/>
  <c r="O878"/>
  <c r="N878"/>
  <c r="M878"/>
  <c r="L878"/>
  <c r="K878"/>
  <c r="J878"/>
  <c r="H878"/>
  <c r="G878"/>
  <c r="F878"/>
  <c r="E878"/>
  <c r="D878"/>
  <c r="C878"/>
  <c r="B878"/>
  <c r="Q877"/>
  <c r="I877"/>
  <c r="Q876"/>
  <c r="I876"/>
  <c r="I875" s="1"/>
  <c r="Q875"/>
  <c r="P875"/>
  <c r="O875"/>
  <c r="N875"/>
  <c r="M875"/>
  <c r="L875"/>
  <c r="K875"/>
  <c r="J875"/>
  <c r="H875"/>
  <c r="G875"/>
  <c r="F875"/>
  <c r="E875"/>
  <c r="D875"/>
  <c r="C875"/>
  <c r="B875"/>
  <c r="Q874"/>
  <c r="I874"/>
  <c r="Q873"/>
  <c r="I873"/>
  <c r="I872" s="1"/>
  <c r="Q872"/>
  <c r="P872"/>
  <c r="O872"/>
  <c r="N872"/>
  <c r="M872"/>
  <c r="L872"/>
  <c r="K872"/>
  <c r="J872"/>
  <c r="H872"/>
  <c r="G872"/>
  <c r="F872"/>
  <c r="E872"/>
  <c r="D872"/>
  <c r="C872"/>
  <c r="B872"/>
  <c r="Q871"/>
  <c r="I871"/>
  <c r="Q870"/>
  <c r="I870"/>
  <c r="Q869"/>
  <c r="I869"/>
  <c r="Q868"/>
  <c r="Q867" s="1"/>
  <c r="I868"/>
  <c r="I867" s="1"/>
  <c r="P867"/>
  <c r="O867"/>
  <c r="N867"/>
  <c r="M867"/>
  <c r="L867"/>
  <c r="K867"/>
  <c r="J867"/>
  <c r="H867"/>
  <c r="G867"/>
  <c r="F867"/>
  <c r="E867"/>
  <c r="D867"/>
  <c r="C867"/>
  <c r="B867"/>
  <c r="Q866"/>
  <c r="I866"/>
  <c r="Q865"/>
  <c r="I865"/>
  <c r="I864" s="1"/>
  <c r="Q864"/>
  <c r="P864"/>
  <c r="O864"/>
  <c r="N864"/>
  <c r="M864"/>
  <c r="L864"/>
  <c r="K864"/>
  <c r="J864"/>
  <c r="H864"/>
  <c r="G864"/>
  <c r="F864"/>
  <c r="E864"/>
  <c r="D864"/>
  <c r="C864"/>
  <c r="B864"/>
  <c r="Q925" l="1"/>
  <c r="Q951"/>
  <c r="I1164"/>
  <c r="H1355"/>
  <c r="L1180"/>
  <c r="D1180"/>
  <c r="K1286"/>
  <c r="M1286"/>
  <c r="O1286"/>
  <c r="C1392"/>
  <c r="G1392"/>
  <c r="C1286"/>
  <c r="E1286"/>
  <c r="G1286"/>
  <c r="F1375"/>
  <c r="D1074"/>
  <c r="H1074"/>
  <c r="K1074"/>
  <c r="M1074"/>
  <c r="O1074"/>
  <c r="P1180"/>
  <c r="H1180"/>
  <c r="C1180"/>
  <c r="I1249"/>
  <c r="I1269"/>
  <c r="B1074"/>
  <c r="F1074"/>
  <c r="C1074"/>
  <c r="E1074"/>
  <c r="G1074"/>
  <c r="J1074"/>
  <c r="L1074"/>
  <c r="N1074"/>
  <c r="P1074"/>
  <c r="J1180"/>
  <c r="N1180"/>
  <c r="Q1143"/>
  <c r="Q1180" s="1"/>
  <c r="Q1249"/>
  <c r="E1392"/>
  <c r="K1392"/>
  <c r="M1392"/>
  <c r="O1392"/>
  <c r="B1392"/>
  <c r="D1392"/>
  <c r="H1392"/>
  <c r="I1375"/>
  <c r="I862"/>
  <c r="J968"/>
  <c r="L968"/>
  <c r="N968"/>
  <c r="P968"/>
  <c r="K968"/>
  <c r="M968"/>
  <c r="O968"/>
  <c r="Q968"/>
  <c r="F968"/>
  <c r="E968"/>
  <c r="C968"/>
  <c r="B968"/>
  <c r="G968"/>
  <c r="H968"/>
  <c r="D968"/>
  <c r="I968"/>
  <c r="I1074"/>
  <c r="F1180"/>
  <c r="I1167"/>
  <c r="I1163" s="1"/>
  <c r="I1180" s="1"/>
  <c r="B1163"/>
  <c r="B1180" s="1"/>
  <c r="B1286"/>
  <c r="D1286"/>
  <c r="F1286"/>
  <c r="H1286"/>
  <c r="I1286"/>
  <c r="I1358"/>
  <c r="I1355" s="1"/>
  <c r="F1355"/>
  <c r="F1392" s="1"/>
  <c r="Q1074"/>
  <c r="E1180"/>
  <c r="G1180"/>
  <c r="K1180"/>
  <c r="M1180"/>
  <c r="O1180"/>
  <c r="J1286"/>
  <c r="L1286"/>
  <c r="N1286"/>
  <c r="P1286"/>
  <c r="Q1269"/>
  <c r="Q1286" s="1"/>
  <c r="J1392"/>
  <c r="L1392"/>
  <c r="N1392"/>
  <c r="P1392"/>
  <c r="Q1375"/>
  <c r="Q1392" s="1"/>
  <c r="B628"/>
  <c r="I1392" l="1"/>
</calcChain>
</file>

<file path=xl/sharedStrings.xml><?xml version="1.0" encoding="utf-8"?>
<sst xmlns="http://schemas.openxmlformats.org/spreadsheetml/2006/main" count="1740" uniqueCount="211">
  <si>
    <t>BILETY AGLOMERACYJNE IMIENNE 30-dniowe</t>
  </si>
  <si>
    <t>RODZAJE BILETÓW KOMUNIKACJI MIEJSKIEJ</t>
  </si>
  <si>
    <t>RAZEM BILETY IMIENNE  7-DNIOWE</t>
  </si>
  <si>
    <t>Bilety imienne 7-dniowe na wszystkie linie w cenie 38 złotych</t>
  </si>
  <si>
    <t>Ulgowe bilety imienne 7-dniowe na wszystkie linie w cenie 19 złotych</t>
  </si>
  <si>
    <t>RAZEM BILETY  IMIENNE  30-DNIOWE</t>
  </si>
  <si>
    <t>Bilety imienne 30-dniowe na 2 dowolne linie w cenie 74 złotych</t>
  </si>
  <si>
    <t>Ulgowe bilety imienne 30-dniowe na 2 dowolne linie w cenie 37 złotych</t>
  </si>
  <si>
    <t>Bilety imienne 30-dniowe na wszystkie linie w cenie 110 złotych</t>
  </si>
  <si>
    <t>Ulgowe bilety imienne 30-dniowe na wszystkie linie w cenie 55 złotych</t>
  </si>
  <si>
    <t>RAZEM BILETY  IMIENNE  60-DNIOWE</t>
  </si>
  <si>
    <t>Bilety imienne 60-dniowe na wszystkie linie w cenie 208 złotych</t>
  </si>
  <si>
    <t>Ulgowe bilety imienne 60-dniowe na wszystkie linie w cenie 104 złotych</t>
  </si>
  <si>
    <t>RAZEM BILETY  IMIENNE  90-DNIOWE</t>
  </si>
  <si>
    <t>Bilety imienne 90-dniowe na wszystkie linie w cenie 302 złotych</t>
  </si>
  <si>
    <t>Ulgowe bilety imienne 90-dniowe na wszystkie linie w cenie 151 złotych</t>
  </si>
  <si>
    <t>RAZEM BILETY SEMESTRALNE</t>
  </si>
  <si>
    <t>Bilety 4-mieięczne na 2 dowolne linie w cenie 260 złotych</t>
  </si>
  <si>
    <t xml:space="preserve">Ulgowe bilety 4-mieięczne na 2 dowolne linie w cenie 130 zł </t>
  </si>
  <si>
    <t>Bilety 4-miesięczne na wszystkie linie w cenie 400 złotych</t>
  </si>
  <si>
    <t>Ulgowe bilety 4-miesięczne na wszystkie linie w cenie 200 złotych</t>
  </si>
  <si>
    <t>Bilety 5-miesięczne na 2 dowolne linie w cenie 304 złotych</t>
  </si>
  <si>
    <t xml:space="preserve">Ulgowe bilety 5-miesięczne na 2 dowolne linie w cenie 152 złotych </t>
  </si>
  <si>
    <t>Bilety 5-miesięczne na wszystkie linie w cenie 490 złotych</t>
  </si>
  <si>
    <t>Ulgowe bilety 5-miesięczne na wszystkie linie w cenie 245 złotych</t>
  </si>
  <si>
    <t>RAZEM BILETY  IMIENNE  180-DNIOWE</t>
  </si>
  <si>
    <t>Bilety imienne 180-dniowe na wszystkie linie w cenie 560 złotych</t>
  </si>
  <si>
    <t>Ulgowe bilety imienne 180-dniowe na wszystkie linie w cenie 280 złotych</t>
  </si>
  <si>
    <t>RAZEM BILETY  IMIENNE  365-DNIOWE</t>
  </si>
  <si>
    <t>Bilety imienne 365-dniowe na wszystkie linie w cenie 1050 złotych</t>
  </si>
  <si>
    <t>Ulgowe bilety imienne 365-dniowe na wszystkie linie w cenie 525 złotych</t>
  </si>
  <si>
    <t>RAZEM BILETY IMIENNE  7-DNIOWE W TARYFIE "NASZ WROCŁAW"</t>
  </si>
  <si>
    <t>Bilety imienne 7-dniowe na wszystkie linie w taryfie NASZ WROCŁAW w cenie 30 złotych</t>
  </si>
  <si>
    <t>Ulgowe bilety imienne 7-dniowe na wszystkie linie  w taryfie NASZ WROCŁAW w cenie 15 złotych</t>
  </si>
  <si>
    <t>RAZEM BILETY  IMIENNE  30-DNIOWE W TARYFIE "NASZ WROCŁAW"</t>
  </si>
  <si>
    <t>Bilety imienne 30-dniowe na 2 dowolne linie w taryfie NASZ WROCŁAW w cenie 60 złotych</t>
  </si>
  <si>
    <t>Ulgowe bilety imienne 30-dniowe na 2 dowolne linie w taryfie NASZ WROCŁAW w cenie 30 złotych</t>
  </si>
  <si>
    <t xml:space="preserve">Bilety imienne 30-dniowe na wszystkie linie w taryfie NASZ WROCŁAW w cenie 90 zł </t>
  </si>
  <si>
    <t>Ulgowe bilety imienne 30-dniowe na wszystkie linie w taryfie NASZ WROCŁAW w cenie 45 złotych</t>
  </si>
  <si>
    <t>RAZEM BILETY  IMIENNE  60-DNIOWE W TARYFIE "NASZ WROCŁAW"</t>
  </si>
  <si>
    <t>Bilety imienne 60-dniowe na wszystkie linie w taryfie NASZ WROCŁAW w cenie 170 złotych</t>
  </si>
  <si>
    <t>Ulgowe bilety imienne 60-dniowe na wszystkie linie w taryfie NASZ WROCŁAW w cenie 85 złotych</t>
  </si>
  <si>
    <t>RAZEM BILETY  IMIENNE  90-DNIOWE W TARYFIE "NASZ WROCŁAW"</t>
  </si>
  <si>
    <t>Bilety imienne 90-dniowe na wszystkie linie w taryfie NASZ WROCŁAW w cenie 240 złotych</t>
  </si>
  <si>
    <t>Ulgowe bilety imienne 90-dniowe na wszystkie linie w taryfie NASZ WROCŁAW w cenie 120 złotych</t>
  </si>
  <si>
    <t>RAZEM BILETY SEMESTRALNE W TARYFIE "NASZ WROCŁAW"</t>
  </si>
  <si>
    <t>Bilety 4-mieięczne na 2 dowolne linie w taryfie NASZ WROCŁAW w cenie 194 złotych</t>
  </si>
  <si>
    <t>Ulgowe bilety 4-mieięczne na 2 dowolne linie w taryfie NASZ WROCŁAW w cenie 97 złotych</t>
  </si>
  <si>
    <t>Bilety 4-miesięczne na wszystkie linie w taryfie NASZ WROCŁAW w cenie 300 złotych</t>
  </si>
  <si>
    <t>Ulgowe bilety 4-miesięczne na wszystkie linie w taryfie NASZ WROCŁAW w cenie 150 złotych</t>
  </si>
  <si>
    <t>Bilety 5-mieięczne na 2 dowolne linie w taryfie NASZ WROCŁAW w cenie 230 złotych</t>
  </si>
  <si>
    <t>Ulgowe bilety 5-mieięczne na 2 dowolne linie w taryfie NASZ WROCŁAW w cenie 115 złotych</t>
  </si>
  <si>
    <t>Bilety 5-miesięczne na wszystkie linie w taryfie NASZ WROCŁAW w cenie 370 złotych</t>
  </si>
  <si>
    <t>Ulgowe bilety 5-miesięczne na wszystkie linie w taryfie NASZ WROCŁAW w cenie 185 złotych</t>
  </si>
  <si>
    <t>RAZEM BILETY  IMIENNE  180-DNIOWE W TARYFIE "NASZ WROCŁAW"</t>
  </si>
  <si>
    <t>Bilety imienne 180-dniowe na wszystkie linie w taryfie NASZ WROCŁAW w cenie 420 złotych</t>
  </si>
  <si>
    <t>Ulgowe bilety imienne 180-dniowe na wszystkie linie w taryfie NASZ WROCŁAW w cenie 210 złotych</t>
  </si>
  <si>
    <t xml:space="preserve">Bilety imienne 365-dniowe na wszystkie linie  w taryfie NASZ WROCŁAW w cenie 800 złotych </t>
  </si>
  <si>
    <t>Ulgowe bilety imienne 365-dniowe na wszystkie linie  w taryfie NASZ WROCŁAW w cenie 400 złotych</t>
  </si>
  <si>
    <t xml:space="preserve">RAZEM BILETY  NA  OKAZICIELA  30-DNIOWE </t>
  </si>
  <si>
    <t>Bilety na okaziciela 30-dniowe na wszystkie linie w cenie 170 złotych</t>
  </si>
  <si>
    <t xml:space="preserve">Ulgowe bilety na okaziciela 30-dniowe na wszystkie linie w cenie 85 złotych </t>
  </si>
  <si>
    <t xml:space="preserve">RAZEM BILETY  NA  OKAZICIELA  60-DNIOWE </t>
  </si>
  <si>
    <t>Bilety na okaziciela 60-dniowe na wszystkie linie w cenie 310 złotych</t>
  </si>
  <si>
    <t>Ulgowe bilety na okaziciela 60-dniowe na wszystkie linie w cenie 155 złotych</t>
  </si>
  <si>
    <t xml:space="preserve">RAZEM BILETY  NA  OKAZICIELA  90-DNIOWE </t>
  </si>
  <si>
    <t>Bilety na okaziciela 90-dniowe na wszystkie linie w cenie 430 złotych</t>
  </si>
  <si>
    <t>Ulgowe bilety na okaziciela 90-dniowe na wszystkie linie w cenie 215 złotych</t>
  </si>
  <si>
    <t>RAZEM BILETY JEDNORAZOWE</t>
  </si>
  <si>
    <t>Bilety jednorazowe na wszystkie linie w cenie 3,40 złotych</t>
  </si>
  <si>
    <t>Bilety jednorazowe na wszystkie linie w cenie 4,60 złotych</t>
  </si>
  <si>
    <t>Ulgowe bilety jednorazowe na wszystkie linie w cenie 2,30 złotych</t>
  </si>
  <si>
    <t>dopłata do biletów jednorazowych w wysokości 8 złotych</t>
  </si>
  <si>
    <t>dopłata do biletów jednorazowych w wysokości 6 złotych</t>
  </si>
  <si>
    <t>dopłata do biletów jednorazowych w wysokości 4 złotych</t>
  </si>
  <si>
    <t>dopłata do biletów jednorazowych w wysokości 3 złotych</t>
  </si>
  <si>
    <t>dopłata do biletów jednorazowych w wysokości 2 złotych</t>
  </si>
  <si>
    <t>dopłata do biletów jednorazowych w wysokości 1,20 złotych</t>
  </si>
  <si>
    <t>dopłata do biletów jednorazowych w wysokości 1 złotych</t>
  </si>
  <si>
    <t>dopłata do biletów jednorazowych w wysokości 0,80 złotych</t>
  </si>
  <si>
    <t>dopłata do biletów jednorazowych w wysokości 0,60 złotych</t>
  </si>
  <si>
    <t>dopłata do biletów jednorazowych w wysokości 0,50 złotych</t>
  </si>
  <si>
    <t>dopłata do biletów jednorazowych w wysokości 0,40 złotych</t>
  </si>
  <si>
    <t>dopłata do biletów jednorazowych w wysokości 0,30 złotych</t>
  </si>
  <si>
    <t>dopłata do biletów jednorazowych w wysokości 0,20 złotych</t>
  </si>
  <si>
    <t>RAZEM BILETY GRUPOWE</t>
  </si>
  <si>
    <t>Bilety grupowe na wszystkie linie w cenie 44 złotych</t>
  </si>
  <si>
    <t>Ulgowe bilety grupowe na wszystkie linie w cenie 22 złotych</t>
  </si>
  <si>
    <t>RAZEM BILETY CZASOWE</t>
  </si>
  <si>
    <t>Bilety 15-minutowe w cenie 3,20 złotych</t>
  </si>
  <si>
    <t>Ulgowe bilety 15-minutowe w cenie 1,60 złotych</t>
  </si>
  <si>
    <t>Bilety 30-minutowe w cenie 4 złotych</t>
  </si>
  <si>
    <t>Ulgowe bilety 30-minutowe w cenie 2 złotych</t>
  </si>
  <si>
    <t>Bilety 60-minutowe w cenie 5,20 złotych</t>
  </si>
  <si>
    <t>Ulgowe bilety 60-minutowe w cenie 2,60 złotych</t>
  </si>
  <si>
    <t>Bilety 90-minutowe w cenie 7 złotych</t>
  </si>
  <si>
    <t>Ulgowe bilety 90-minutowe w cenie 3,50 złotych</t>
  </si>
  <si>
    <t>Bilety 24-godzinne w cenie 15 złotych</t>
  </si>
  <si>
    <t>Ulgowe bilety 24-godzinne w cenie 7,50 złotych</t>
  </si>
  <si>
    <t>Bilety 48-godzinne w cenie 26 złotych</t>
  </si>
  <si>
    <t>Ulgowe bilety 48-godzinne w cenie 13 złotych</t>
  </si>
  <si>
    <t>Bilety 72-godzinne w cenie 32 złotych</t>
  </si>
  <si>
    <t>Ulgowe bilety 72-godzinne w cenie 16 złotych</t>
  </si>
  <si>
    <t>Bilety 168-godzinne w cenie 54 złotych</t>
  </si>
  <si>
    <t>Ulgowe bilety 168-godzinne w cenie 27 złotych</t>
  </si>
  <si>
    <t>RAZEM BILETY KOMUNIKACJI MIEJSKIEJ</t>
  </si>
  <si>
    <t>Bilety aglomeracyjne imienne 30-dniowe na wszystkie linie w cenie 96 złotych</t>
  </si>
  <si>
    <t>Ulgowe bilety aglomeracyjne imienne 30-dniowe na wszystkie linie w cenie 48 złotych</t>
  </si>
  <si>
    <t>liczba biletów sprzedanych w styczniu 2021 roku</t>
  </si>
  <si>
    <t>wartość biletów sprzedanych w styczniu 2021 roku</t>
  </si>
  <si>
    <t>liczba biletów sprzedanych w lutym 2021 roku</t>
  </si>
  <si>
    <t>wartość biletów sprzedanych w lutym 2021 roku</t>
  </si>
  <si>
    <t>liczba biletów sprzedanych w marcu 2021 roku</t>
  </si>
  <si>
    <t>wartość biletów sprzedanych w marcu 2021 roku</t>
  </si>
  <si>
    <t>liczba biletów sprzedanych w kwietniu 2021 roku</t>
  </si>
  <si>
    <t>wartość biletów sprzedanych w kwietniu 2021 roku</t>
  </si>
  <si>
    <t>liczba biletów sprzedanych w maju 2021 r. określona w sztukach</t>
  </si>
  <si>
    <t>wartość biletów sprzedanych w maju 2021 r. określona w złotych</t>
  </si>
  <si>
    <t>RODZAJE BILETÓW KOMUNIKACJI MIEJSKIEJ
sprzedanych w maju 2021 r.</t>
  </si>
  <si>
    <t>Liczba biletów sprzedana w Aplikacjach mobilnych określona w sztukach</t>
  </si>
  <si>
    <t>Liczba biletów sprzedana przez stronę WWW określona w sztukach</t>
  </si>
  <si>
    <t>Liczba biletów sprzedana w Kasownikach określona w sztukach</t>
  </si>
  <si>
    <t>Liczba biletów sprzedana w Automatach stacjonarnych określona w sztukach</t>
  </si>
  <si>
    <t>Liczba biletów sprzedana w Kioskach określona w sztukach</t>
  </si>
  <si>
    <t>Liczba biletów sprzedana w Sprzedaży hurtowej określona w sztukach</t>
  </si>
  <si>
    <t>Liczba biletów sprzedana w BOK określona w sztukach</t>
  </si>
  <si>
    <t>SUMA</t>
  </si>
  <si>
    <t>Wartość biletów sprzedanych w Aplikacjach mobilnych określona w złotych</t>
  </si>
  <si>
    <t>Wartość biletów sprzedanych przez stronę WWW określona w złotych</t>
  </si>
  <si>
    <t>Wartość biletów sprzedanych w Kasownikach określona w złotych</t>
  </si>
  <si>
    <t>Wartość biletów sprzedanych w Automatach stacjonarnych określona w złotych</t>
  </si>
  <si>
    <t>Wartość biletów sprzedanych w Kioskach stacjonarnych określona w złotych</t>
  </si>
  <si>
    <t>Wartość biletów sprzedanych w Sprzedaży hurtowej określona w złotych</t>
  </si>
  <si>
    <t>Wartość biletów sprzedanych w BOK określona w złotych</t>
  </si>
  <si>
    <t>RAZEM BILETY KOMUNIKACJI MIEJSKIEJ SPRZEDANE W MAJU 2021 ROKU</t>
  </si>
  <si>
    <t>RODZAJE BILETÓW KOMUNIKACJI MIEJSKIEJ
sprzedanych w kwietniu 2021 r.</t>
  </si>
  <si>
    <t>RAZEM BILETY KOMUNIKACJI MIEJSKIEJ SPRZEDANE W KWIETNIU 2021 ROKU</t>
  </si>
  <si>
    <t>RODZAJE BILETÓW KOMUNIKACJI MIEJSKIEJ
sprzedanych w marcu 2021 r.</t>
  </si>
  <si>
    <t>RAZEM BILETY KOMUNIKACJI MIEJSKIEJ SPRZEDANE W MARCU 2021 ROKU</t>
  </si>
  <si>
    <t>RODZAJE BILETÓW KOMUNIKACJI MIEJSKIEJ
sprzedanych w lutym 2021 r.</t>
  </si>
  <si>
    <t>RAZEM BILETY KOMUNIKACJI MIEJSKIEJ SPRZEDANE W LUTYM 2021 ROKU</t>
  </si>
  <si>
    <t>RODZAJE BILETÓW KOMUNIKACJI MIEJSKIEJ
sprzedane w styczniu 2021 r.</t>
  </si>
  <si>
    <t>RAZEM BILETY KOMUNIKACJI MIEJSKIEJ SPRZEDANYCH W STYCZNIU 2021 ROKU</t>
  </si>
  <si>
    <t>liczba biletów sprzedanych w czerwcu 2021 r. określona w sztukach</t>
  </si>
  <si>
    <t>wartość biletów sprzedanych w czerwcu 2021 r. określona w złotych</t>
  </si>
  <si>
    <t>Bilety 15-minutowe w cenie 2,40 złotych</t>
  </si>
  <si>
    <t>Ulgowe bilety 15-minutowe w cenie 1,20 złotych</t>
  </si>
  <si>
    <t>Bilety 30-minutowe w cenie 3 złotych</t>
  </si>
  <si>
    <t>Ulgowe bilety 30-minutowe w cenie 1,50 złotych</t>
  </si>
  <si>
    <t>RODZAJE BILETÓW KOMUNIKACJI MIEJSKIEJ
sprzedanych w czerwcu 2021 r.</t>
  </si>
  <si>
    <t>RAZEM BILETY KOMUNIKACJI MIEJSKIEJ SPRZEDANE W CZERWCU 2021 ROKU</t>
  </si>
  <si>
    <t>Ulgowe bilety jednorazowe na wszystkie linie w cenie 1,70 złotych</t>
  </si>
  <si>
    <t>liczba biletów sprzedanych w lipcu 2021 r. określona w sztukach</t>
  </si>
  <si>
    <t>wartość biletów sprzedanych w lipcu 2021 r. określona w złotych</t>
  </si>
  <si>
    <t>liczba biletów sprzedanych w sierpniu 2021 r. określona w sztukach</t>
  </si>
  <si>
    <t>wartość biletów sprzedanych w sierpniu 2021 r. określona w złotych</t>
  </si>
  <si>
    <t>RAZEM BILETY KOMUNIKACJI MIEJSKIEJ SPRZEDANE W LIPCU 2021 ROKU</t>
  </si>
  <si>
    <t>RODZAJE BILETÓW KOMUNIKACJI MIEJSKIEJ
sprzedanych w sierpniu 2021 r.</t>
  </si>
  <si>
    <t>RAZEM BILETY KOMUNIKACJI MIEJSKIEJ SPRZEDANE W SIERPNIU 2021 ROKU</t>
  </si>
  <si>
    <t>RODZAJE BILETÓW KOMUNIKACJI MIEJSKIEJ
sprzedanych w lipcu 2021 r.</t>
  </si>
  <si>
    <t>Bilety 4-miesięczne na 2 dowolne linie w cenie 260 złotych</t>
  </si>
  <si>
    <t xml:space="preserve">Ulgowe bilety 4-miesięczne na 2 dowolne linie w cenie 130 zł </t>
  </si>
  <si>
    <t>Ulgowe bilety imienne 7-dniowe na wszystkie linie w taryfie NASZ WROCŁAW w cenie 15 złotych</t>
  </si>
  <si>
    <t>Bilety 4-miesięczne na 2 dowolne linie w taryfie NASZ WROCŁAW w cenie 194 złotych</t>
  </si>
  <si>
    <t>Ulgowe bilety 4-miesięczne na 2 dowolne linie w taryfie NASZ WROCŁAW w cenie 97 złotych</t>
  </si>
  <si>
    <t>Bilety 5-miesięczne na 2 dowolne linie w taryfie NASZ WROCŁAW w cenie 230 złotych</t>
  </si>
  <si>
    <t>Ulgowe bilety 5-miesięczne na 2 dowolne linie w taryfie NASZ WROCŁAW w cenie 115 złotych</t>
  </si>
  <si>
    <t>Liczba biletów sprzedanych w Aplikacjach mobilnych określona w sztukach</t>
  </si>
  <si>
    <t>Liczba biletów sprzedanych przez stronę WWW określona w sztukach</t>
  </si>
  <si>
    <t>Liczba biletów sprzedanych w Kasownikach określona w sztukach</t>
  </si>
  <si>
    <t>Liczba biletów sprzedanych w Automatach stacjonarnych określona w sztukach</t>
  </si>
  <si>
    <t>Liczba biletów sprzedanych w Kioskach określona w sztukach</t>
  </si>
  <si>
    <t>Liczba biletów sprzedanych w Sprzedaży hurtowej określona w sztukach</t>
  </si>
  <si>
    <t>Liczba biletów sprzedanych w BOK określona w sztukach</t>
  </si>
  <si>
    <t>RODZAJE BILETÓW KOMUNIKACJI MIEJSKIEJ
sprzedanych we wrześniu 2021 r.</t>
  </si>
  <si>
    <t>RAZEM BILETY IMIENNE MIESIĘCZNE "NASZ WROCŁAW KOLEJ"</t>
  </si>
  <si>
    <t>Bilety imienne miesięczne Nasz Wrocław Kolej w cenie 1 złoty</t>
  </si>
  <si>
    <t>Ulgowe bilety imienne miesięczne Nasz Wrocław Kolej w cenie 0,50 złotego</t>
  </si>
  <si>
    <t>RAZEM BILETY  IMIENNE  365-DNIOWE W TARYFIE "NASZ WROCŁAW"</t>
  </si>
  <si>
    <t>liczba biletów sprzedanych we wrześniu 2021 r. określona w sztukach</t>
  </si>
  <si>
    <t>wartość biletów sprzedanych we wrześniu 2021 r. określona w złotych</t>
  </si>
  <si>
    <t>Ulgowe bilety jednorazowe na wszystkie linie w cenie 1,70 złotego</t>
  </si>
  <si>
    <t>dopłata do biletów jednorazowych w wysokości 1,20 złotego</t>
  </si>
  <si>
    <t>dopłata do biletów jednorazowych w wysokości 1 złoty</t>
  </si>
  <si>
    <t>dopłata do biletów jednorazowych w wysokości 0,80 złotego</t>
  </si>
  <si>
    <t>dopłata do biletów jednorazowych w wysokości 0,60 złotego</t>
  </si>
  <si>
    <t>dopłata do biletów jednorazowych w wysokości 0,50 złotego</t>
  </si>
  <si>
    <t>dopłata do biletów jednorazowych w wysokości 0,40 złotego</t>
  </si>
  <si>
    <t>dopłata do biletów jednorazowych w wysokości 0,30 złotego</t>
  </si>
  <si>
    <t>dopłata do biletów jednorazowych w wysokości 0,20 złotego</t>
  </si>
  <si>
    <t>Ulgowe bilety 15-minutowe w cenie 1,60 złotego</t>
  </si>
  <si>
    <t>Ulgowe bilety 15-minutowe w cenie 1,20 złotego</t>
  </si>
  <si>
    <t>Ulgowe bilety 30-minutowe w cenie 1,50 złotego</t>
  </si>
  <si>
    <t>Bilety jednorazowe na wszystkie linie w cenie 1,70 złotego</t>
  </si>
  <si>
    <t>liczba biletów sprzedanych we październiku 2021 r. określona w sztukach</t>
  </si>
  <si>
    <t>wartość biletów sprzedanych we październiku 2021 r. określona w złotych</t>
  </si>
  <si>
    <t>RODZAJE BILETÓW KOMUNIKACJI MIEJSKIEJ
sprzedanych w październiku 2021 r.</t>
  </si>
  <si>
    <t>RAZEM BILETY KOMUNIKACJI MIEJSKIEJ SPRZEDANE W PAŹDZIERNIKU 2021 ROKU</t>
  </si>
  <si>
    <t>RAZEM BILETY KOMUNIKACJI MIEJSKIEJ SPRZEDANE WE WRZEŚNIU 2021 ROKU</t>
  </si>
  <si>
    <t>liczba biletów sprzedanych we listopadzie 2021 r. określona w sztukach</t>
  </si>
  <si>
    <t>wartość biletów sprzedanych we listopadzie 2021 r. określona w złotych</t>
  </si>
  <si>
    <t>RAZEM BILETY KOMUNIKACJI MIEJSKIEJ SPRZEDANE W LISTOPADZIE 2021 ROKU</t>
  </si>
  <si>
    <t>RODZAJE BILETÓW KOMUNIKACJI MIEJSKIEJ
sprzedanych w listopadzie 2021 r.</t>
  </si>
  <si>
    <t>liczba biletów sprzedanych we grudniu 2021 r. określona w sztukach</t>
  </si>
  <si>
    <t>wartość biletów sprzedanych we grudniu 2021 r. określona w złotych</t>
  </si>
  <si>
    <t>Zestawienie biletów komunikacji miejskiej sprzedanych od stycznia do grudnia 2021 roku</t>
  </si>
  <si>
    <t>Zestawienie biletów komunikacji miejskiej sprzedanych w poszczególnych kanałach dystrybucji od stycznia do grudnia 2021 roku</t>
  </si>
  <si>
    <t>RODZAJE BILETÓW KOMUNIKACJI MIEJSKIEJ
sprzedanych w grudniu 2021 r.</t>
  </si>
  <si>
    <t>RAZEM BILETY KOMUNIKACJI MIEJSKIEJ SPRZEDANE W GRUDNIU 2021 ROKU</t>
  </si>
  <si>
    <t>liczba biletów sprzedanych od stycznia do grudnia 2021 r. określona w sztukach</t>
  </si>
  <si>
    <t>wartość biletów sprzedanych od stycznia do grudnia 2021 r. określona w złotych</t>
  </si>
</sst>
</file>

<file path=xl/styles.xml><?xml version="1.0" encoding="utf-8"?>
<styleSheet xmlns="http://schemas.openxmlformats.org/spreadsheetml/2006/main">
  <numFmts count="1">
    <numFmt numFmtId="164" formatCode="#,###,###,##0"/>
  </numFmts>
  <fonts count="14">
    <font>
      <sz val="10"/>
      <name val="Arial CE"/>
      <charset val="238"/>
    </font>
    <font>
      <sz val="10"/>
      <name val="Arial CE"/>
      <charset val="238"/>
    </font>
    <font>
      <b/>
      <sz val="9"/>
      <name val="Verdana"/>
      <family val="2"/>
    </font>
    <font>
      <sz val="9"/>
      <name val="Verdana"/>
      <family val="2"/>
    </font>
    <font>
      <b/>
      <sz val="10"/>
      <name val="Verdana"/>
      <family val="2"/>
    </font>
    <font>
      <sz val="10"/>
      <name val="Verdana"/>
      <family val="2"/>
    </font>
    <font>
      <b/>
      <sz val="8"/>
      <name val="Verdana"/>
      <family val="2"/>
    </font>
    <font>
      <sz val="10"/>
      <name val="Verdana"/>
      <family val="2"/>
      <charset val="238"/>
    </font>
    <font>
      <b/>
      <sz val="10"/>
      <name val="Verdana"/>
      <family val="2"/>
      <charset val="238"/>
    </font>
    <font>
      <sz val="10"/>
      <name val="Arial CE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b/>
      <sz val="10"/>
      <name val="Arial CE"/>
      <charset val="238"/>
    </font>
    <font>
      <b/>
      <sz val="10"/>
      <name val="Arial CE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5">
    <xf numFmtId="0" fontId="0" fillId="0" borderId="0" xfId="0"/>
    <xf numFmtId="0" fontId="6" fillId="0" borderId="4" xfId="1" applyFont="1" applyFill="1" applyBorder="1" applyAlignment="1">
      <alignment horizontal="left" vertical="center"/>
    </xf>
    <xf numFmtId="0" fontId="2" fillId="0" borderId="7" xfId="1" applyFont="1" applyFill="1" applyBorder="1" applyAlignment="1">
      <alignment horizontal="left" vertical="center" wrapText="1"/>
    </xf>
    <xf numFmtId="3" fontId="2" fillId="0" borderId="7" xfId="1" applyNumberFormat="1" applyFont="1" applyFill="1" applyBorder="1" applyAlignment="1">
      <alignment horizontal="left" vertical="center" wrapText="1"/>
    </xf>
    <xf numFmtId="3" fontId="2" fillId="0" borderId="16" xfId="1" applyNumberFormat="1" applyFont="1" applyFill="1" applyBorder="1" applyAlignment="1">
      <alignment horizontal="left" vertical="center" wrapText="1"/>
    </xf>
    <xf numFmtId="0" fontId="3" fillId="0" borderId="5" xfId="1" applyFont="1" applyFill="1" applyBorder="1" applyAlignment="1">
      <alignment horizontal="left" vertical="center" wrapText="1"/>
    </xf>
    <xf numFmtId="3" fontId="3" fillId="0" borderId="5" xfId="1" applyNumberFormat="1" applyFont="1" applyFill="1" applyBorder="1" applyAlignment="1">
      <alignment horizontal="left" vertical="center" wrapText="1"/>
    </xf>
    <xf numFmtId="3" fontId="3" fillId="0" borderId="14" xfId="1" applyNumberFormat="1" applyFont="1" applyFill="1" applyBorder="1" applyAlignment="1">
      <alignment horizontal="left" vertical="center" wrapText="1"/>
    </xf>
    <xf numFmtId="0" fontId="5" fillId="0" borderId="0" xfId="1" applyFont="1" applyFill="1" applyAlignment="1">
      <alignment vertical="center"/>
    </xf>
    <xf numFmtId="0" fontId="3" fillId="0" borderId="17" xfId="1" applyFont="1" applyFill="1" applyBorder="1" applyAlignment="1">
      <alignment horizontal="left" vertical="center" wrapText="1"/>
    </xf>
    <xf numFmtId="164" fontId="5" fillId="0" borderId="11" xfId="0" applyNumberFormat="1" applyFont="1" applyFill="1" applyBorder="1" applyAlignment="1" applyProtection="1">
      <alignment horizontal="left"/>
    </xf>
    <xf numFmtId="3" fontId="3" fillId="0" borderId="12" xfId="1" applyNumberFormat="1" applyFont="1" applyFill="1" applyBorder="1" applyAlignment="1">
      <alignment horizontal="left" vertical="center" wrapText="1"/>
    </xf>
    <xf numFmtId="0" fontId="3" fillId="0" borderId="18" xfId="1" applyFont="1" applyFill="1" applyBorder="1" applyAlignment="1">
      <alignment horizontal="left" vertical="center" wrapText="1"/>
    </xf>
    <xf numFmtId="3" fontId="3" fillId="0" borderId="15" xfId="1" applyNumberFormat="1" applyFont="1" applyFill="1" applyBorder="1" applyAlignment="1">
      <alignment horizontal="left" vertical="center" wrapText="1"/>
    </xf>
    <xf numFmtId="3" fontId="3" fillId="0" borderId="19" xfId="1" applyNumberFormat="1" applyFont="1" applyFill="1" applyBorder="1" applyAlignment="1">
      <alignment horizontal="left" vertical="center" wrapText="1"/>
    </xf>
    <xf numFmtId="0" fontId="2" fillId="0" borderId="2" xfId="1" applyFont="1" applyFill="1" applyBorder="1" applyAlignment="1">
      <alignment horizontal="left" vertical="center" wrapText="1"/>
    </xf>
    <xf numFmtId="164" fontId="5" fillId="0" borderId="20" xfId="0" applyNumberFormat="1" applyFont="1" applyFill="1" applyBorder="1" applyAlignment="1" applyProtection="1">
      <alignment horizontal="left"/>
    </xf>
    <xf numFmtId="164" fontId="5" fillId="0" borderId="21" xfId="0" applyNumberFormat="1" applyFont="1" applyFill="1" applyBorder="1" applyAlignment="1" applyProtection="1">
      <alignment horizontal="left"/>
    </xf>
    <xf numFmtId="3" fontId="3" fillId="0" borderId="13" xfId="1" applyNumberFormat="1" applyFont="1" applyFill="1" applyBorder="1" applyAlignment="1">
      <alignment horizontal="left" vertical="center" wrapText="1"/>
    </xf>
    <xf numFmtId="3" fontId="3" fillId="0" borderId="1" xfId="1" applyNumberFormat="1" applyFont="1" applyFill="1" applyBorder="1" applyAlignment="1">
      <alignment horizontal="left" vertical="center" wrapText="1"/>
    </xf>
    <xf numFmtId="3" fontId="3" fillId="0" borderId="8" xfId="1" applyNumberFormat="1" applyFont="1" applyFill="1" applyBorder="1" applyAlignment="1">
      <alignment horizontal="left" vertical="center" wrapText="1"/>
    </xf>
    <xf numFmtId="3" fontId="3" fillId="0" borderId="22" xfId="1" applyNumberFormat="1" applyFont="1" applyFill="1" applyBorder="1" applyAlignment="1">
      <alignment horizontal="left" vertical="center" wrapText="1"/>
    </xf>
    <xf numFmtId="3" fontId="3" fillId="0" borderId="10" xfId="1" applyNumberFormat="1" applyFont="1" applyFill="1" applyBorder="1" applyAlignment="1">
      <alignment horizontal="left" vertical="center" wrapText="1"/>
    </xf>
    <xf numFmtId="3" fontId="3" fillId="0" borderId="9" xfId="1" applyNumberFormat="1" applyFont="1" applyFill="1" applyBorder="1" applyAlignment="1">
      <alignment horizontal="left" vertical="center" wrapText="1"/>
    </xf>
    <xf numFmtId="0" fontId="3" fillId="0" borderId="10" xfId="1" applyFont="1" applyFill="1" applyBorder="1" applyAlignment="1">
      <alignment horizontal="left" vertical="center" wrapText="1"/>
    </xf>
    <xf numFmtId="0" fontId="7" fillId="0" borderId="5" xfId="1" applyFont="1" applyFill="1" applyBorder="1" applyAlignment="1">
      <alignment horizontal="left" vertical="center" wrapText="1"/>
    </xf>
    <xf numFmtId="3" fontId="7" fillId="0" borderId="5" xfId="1" applyNumberFormat="1" applyFont="1" applyFill="1" applyBorder="1" applyAlignment="1">
      <alignment horizontal="left" vertical="center" wrapText="1"/>
    </xf>
    <xf numFmtId="3" fontId="7" fillId="0" borderId="6" xfId="1" applyNumberFormat="1" applyFont="1" applyFill="1" applyBorder="1" applyAlignment="1">
      <alignment horizontal="left" vertical="center" wrapText="1"/>
    </xf>
    <xf numFmtId="0" fontId="7" fillId="0" borderId="15" xfId="1" applyFont="1" applyFill="1" applyBorder="1" applyAlignment="1">
      <alignment horizontal="left" vertical="center" wrapText="1"/>
    </xf>
    <xf numFmtId="3" fontId="7" fillId="0" borderId="15" xfId="1" applyNumberFormat="1" applyFont="1" applyFill="1" applyBorder="1" applyAlignment="1">
      <alignment horizontal="left" vertical="center" wrapText="1"/>
    </xf>
    <xf numFmtId="3" fontId="7" fillId="0" borderId="23" xfId="1" applyNumberFormat="1" applyFont="1" applyFill="1" applyBorder="1" applyAlignment="1">
      <alignment horizontal="left" vertical="center" wrapText="1"/>
    </xf>
    <xf numFmtId="0" fontId="9" fillId="2" borderId="0" xfId="1" applyFont="1" applyFill="1" applyAlignment="1">
      <alignment horizontal="right" vertical="center"/>
    </xf>
    <xf numFmtId="0" fontId="1" fillId="2" borderId="0" xfId="1" applyFont="1" applyFill="1" applyAlignment="1">
      <alignment vertical="center"/>
    </xf>
    <xf numFmtId="0" fontId="6" fillId="0" borderId="4" xfId="1" applyFont="1" applyFill="1" applyBorder="1" applyAlignment="1">
      <alignment horizontal="left" vertical="center" wrapText="1"/>
    </xf>
    <xf numFmtId="0" fontId="0" fillId="2" borderId="25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  <xf numFmtId="0" fontId="0" fillId="2" borderId="27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28" xfId="0" applyFill="1" applyBorder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2" fillId="2" borderId="4" xfId="0" applyFont="1" applyFill="1" applyBorder="1" applyAlignment="1">
      <alignment vertical="center" wrapText="1"/>
    </xf>
    <xf numFmtId="3" fontId="0" fillId="2" borderId="29" xfId="0" applyNumberFormat="1" applyFill="1" applyBorder="1" applyAlignment="1">
      <alignment horizontal="right" vertical="center"/>
    </xf>
    <xf numFmtId="3" fontId="0" fillId="2" borderId="30" xfId="0" applyNumberFormat="1" applyFill="1" applyBorder="1" applyAlignment="1">
      <alignment horizontal="right" vertical="center"/>
    </xf>
    <xf numFmtId="3" fontId="0" fillId="2" borderId="31" xfId="0" applyNumberFormat="1" applyFill="1" applyBorder="1" applyAlignment="1">
      <alignment horizontal="right" vertical="center"/>
    </xf>
    <xf numFmtId="3" fontId="0" fillId="2" borderId="4" xfId="0" applyNumberFormat="1" applyFill="1" applyBorder="1" applyAlignment="1">
      <alignment horizontal="right" vertical="center"/>
    </xf>
    <xf numFmtId="0" fontId="3" fillId="2" borderId="32" xfId="1" applyFont="1" applyFill="1" applyBorder="1" applyAlignment="1">
      <alignment vertical="center" wrapText="1"/>
    </xf>
    <xf numFmtId="3" fontId="10" fillId="2" borderId="33" xfId="1" applyNumberFormat="1" applyFont="1" applyFill="1" applyBorder="1" applyAlignment="1">
      <alignment vertical="center" wrapText="1"/>
    </xf>
    <xf numFmtId="3" fontId="10" fillId="2" borderId="34" xfId="1" applyNumberFormat="1" applyFont="1" applyFill="1" applyBorder="1" applyAlignment="1">
      <alignment vertical="center" wrapText="1"/>
    </xf>
    <xf numFmtId="3" fontId="10" fillId="2" borderId="35" xfId="1" applyNumberFormat="1" applyFont="1" applyFill="1" applyBorder="1" applyAlignment="1">
      <alignment vertical="center" wrapText="1"/>
    </xf>
    <xf numFmtId="3" fontId="10" fillId="2" borderId="36" xfId="1" applyNumberFormat="1" applyFont="1" applyFill="1" applyBorder="1" applyAlignment="1">
      <alignment vertical="center" wrapText="1"/>
    </xf>
    <xf numFmtId="3" fontId="10" fillId="2" borderId="37" xfId="1" applyNumberFormat="1" applyFont="1" applyFill="1" applyBorder="1" applyAlignment="1">
      <alignment vertical="center" wrapText="1"/>
    </xf>
    <xf numFmtId="3" fontId="10" fillId="2" borderId="38" xfId="1" applyNumberFormat="1" applyFont="1" applyFill="1" applyBorder="1" applyAlignment="1">
      <alignment vertical="center" wrapText="1"/>
    </xf>
    <xf numFmtId="3" fontId="10" fillId="2" borderId="39" xfId="1" applyNumberFormat="1" applyFont="1" applyFill="1" applyBorder="1" applyAlignment="1">
      <alignment vertical="center" wrapText="1"/>
    </xf>
    <xf numFmtId="3" fontId="10" fillId="2" borderId="40" xfId="1" applyNumberFormat="1" applyFont="1" applyFill="1" applyBorder="1" applyAlignment="1">
      <alignment vertical="center" wrapText="1"/>
    </xf>
    <xf numFmtId="0" fontId="2" fillId="2" borderId="4" xfId="1" applyFont="1" applyFill="1" applyBorder="1" applyAlignment="1">
      <alignment vertical="center" wrapText="1"/>
    </xf>
    <xf numFmtId="3" fontId="11" fillId="2" borderId="29" xfId="1" applyNumberFormat="1" applyFont="1" applyFill="1" applyBorder="1" applyAlignment="1">
      <alignment vertical="center" wrapText="1"/>
    </xf>
    <xf numFmtId="3" fontId="11" fillId="2" borderId="30" xfId="1" applyNumberFormat="1" applyFont="1" applyFill="1" applyBorder="1" applyAlignment="1">
      <alignment vertical="center" wrapText="1"/>
    </xf>
    <xf numFmtId="3" fontId="11" fillId="2" borderId="31" xfId="1" applyNumberFormat="1" applyFont="1" applyFill="1" applyBorder="1" applyAlignment="1">
      <alignment vertical="center" wrapText="1"/>
    </xf>
    <xf numFmtId="3" fontId="11" fillId="2" borderId="4" xfId="1" applyNumberFormat="1" applyFont="1" applyFill="1" applyBorder="1" applyAlignment="1">
      <alignment vertical="center" wrapText="1"/>
    </xf>
    <xf numFmtId="0" fontId="12" fillId="2" borderId="0" xfId="1" applyFont="1" applyFill="1" applyAlignment="1">
      <alignment vertical="center"/>
    </xf>
    <xf numFmtId="0" fontId="3" fillId="2" borderId="32" xfId="1" applyFont="1" applyFill="1" applyBorder="1" applyAlignment="1">
      <alignment horizontal="left" vertical="center" wrapText="1"/>
    </xf>
    <xf numFmtId="3" fontId="10" fillId="2" borderId="41" xfId="1" applyNumberFormat="1" applyFont="1" applyFill="1" applyBorder="1" applyAlignment="1">
      <alignment vertical="center" wrapText="1"/>
    </xf>
    <xf numFmtId="3" fontId="10" fillId="2" borderId="42" xfId="1" applyNumberFormat="1" applyFont="1" applyFill="1" applyBorder="1" applyAlignment="1">
      <alignment vertical="center" wrapText="1"/>
    </xf>
    <xf numFmtId="3" fontId="10" fillId="2" borderId="43" xfId="1" applyNumberFormat="1" applyFont="1" applyFill="1" applyBorder="1" applyAlignment="1">
      <alignment vertical="center" wrapText="1"/>
    </xf>
    <xf numFmtId="3" fontId="10" fillId="2" borderId="32" xfId="1" applyNumberFormat="1" applyFont="1" applyFill="1" applyBorder="1" applyAlignment="1">
      <alignment vertical="center" wrapText="1"/>
    </xf>
    <xf numFmtId="0" fontId="3" fillId="2" borderId="40" xfId="1" applyFont="1" applyFill="1" applyBorder="1" applyAlignment="1">
      <alignment vertical="center" wrapText="1"/>
    </xf>
    <xf numFmtId="0" fontId="3" fillId="2" borderId="36" xfId="1" applyFont="1" applyFill="1" applyBorder="1" applyAlignment="1">
      <alignment vertical="center" wrapText="1"/>
    </xf>
    <xf numFmtId="0" fontId="4" fillId="2" borderId="4" xfId="1" applyFont="1" applyFill="1" applyBorder="1" applyAlignment="1">
      <alignment vertical="center" wrapText="1"/>
    </xf>
    <xf numFmtId="3" fontId="13" fillId="2" borderId="29" xfId="1" applyNumberFormat="1" applyFont="1" applyFill="1" applyBorder="1" applyAlignment="1">
      <alignment vertical="center" wrapText="1"/>
    </xf>
    <xf numFmtId="3" fontId="13" fillId="2" borderId="30" xfId="1" applyNumberFormat="1" applyFont="1" applyFill="1" applyBorder="1" applyAlignment="1">
      <alignment vertical="center" wrapText="1"/>
    </xf>
    <xf numFmtId="3" fontId="13" fillId="2" borderId="31" xfId="1" applyNumberFormat="1" applyFont="1" applyFill="1" applyBorder="1" applyAlignment="1">
      <alignment vertical="center" wrapText="1"/>
    </xf>
    <xf numFmtId="3" fontId="13" fillId="2" borderId="4" xfId="1" applyNumberFormat="1" applyFont="1" applyFill="1" applyBorder="1" applyAlignment="1">
      <alignment vertical="center" wrapText="1"/>
    </xf>
    <xf numFmtId="3" fontId="12" fillId="2" borderId="0" xfId="1" applyNumberFormat="1" applyFont="1" applyFill="1" applyAlignment="1">
      <alignment vertical="center"/>
    </xf>
    <xf numFmtId="3" fontId="9" fillId="2" borderId="0" xfId="1" applyNumberFormat="1" applyFont="1" applyFill="1" applyAlignment="1">
      <alignment horizontal="right" vertical="center"/>
    </xf>
    <xf numFmtId="3" fontId="5" fillId="0" borderId="0" xfId="1" applyNumberFormat="1" applyFont="1" applyFill="1" applyAlignment="1">
      <alignment vertical="center"/>
    </xf>
    <xf numFmtId="3" fontId="10" fillId="0" borderId="5" xfId="1" applyNumberFormat="1" applyFont="1" applyFill="1" applyBorder="1" applyAlignment="1">
      <alignment vertical="center" wrapText="1"/>
    </xf>
    <xf numFmtId="3" fontId="11" fillId="0" borderId="4" xfId="1" applyNumberFormat="1" applyFont="1" applyFill="1" applyBorder="1" applyAlignment="1">
      <alignment vertical="center" wrapText="1"/>
    </xf>
    <xf numFmtId="3" fontId="10" fillId="0" borderId="34" xfId="1" applyNumberFormat="1" applyFont="1" applyFill="1" applyBorder="1" applyAlignment="1">
      <alignment vertical="center" wrapText="1"/>
    </xf>
    <xf numFmtId="3" fontId="10" fillId="0" borderId="38" xfId="1" applyNumberFormat="1" applyFont="1" applyFill="1" applyBorder="1" applyAlignment="1">
      <alignment vertical="center" wrapText="1"/>
    </xf>
    <xf numFmtId="3" fontId="10" fillId="0" borderId="42" xfId="1" applyNumberFormat="1" applyFont="1" applyFill="1" applyBorder="1" applyAlignment="1">
      <alignment vertical="center" wrapText="1"/>
    </xf>
    <xf numFmtId="0" fontId="0" fillId="0" borderId="25" xfId="0" applyFill="1" applyBorder="1" applyAlignment="1">
      <alignment horizontal="center" vertical="center" wrapText="1"/>
    </xf>
    <xf numFmtId="0" fontId="0" fillId="0" borderId="26" xfId="0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 wrapText="1"/>
    </xf>
    <xf numFmtId="3" fontId="11" fillId="0" borderId="29" xfId="1" applyNumberFormat="1" applyFont="1" applyFill="1" applyBorder="1" applyAlignment="1">
      <alignment vertical="center" wrapText="1"/>
    </xf>
    <xf numFmtId="0" fontId="3" fillId="0" borderId="32" xfId="1" applyFont="1" applyFill="1" applyBorder="1" applyAlignment="1">
      <alignment vertical="center" wrapText="1"/>
    </xf>
    <xf numFmtId="3" fontId="10" fillId="0" borderId="33" xfId="1" applyNumberFormat="1" applyFont="1" applyFill="1" applyBorder="1" applyAlignment="1">
      <alignment vertical="center" wrapText="1"/>
    </xf>
    <xf numFmtId="3" fontId="10" fillId="0" borderId="36" xfId="1" applyNumberFormat="1" applyFont="1" applyFill="1" applyBorder="1" applyAlignment="1">
      <alignment vertical="center" wrapText="1"/>
    </xf>
    <xf numFmtId="3" fontId="10" fillId="0" borderId="37" xfId="1" applyNumberFormat="1" applyFont="1" applyFill="1" applyBorder="1" applyAlignment="1">
      <alignment vertical="center" wrapText="1"/>
    </xf>
    <xf numFmtId="3" fontId="10" fillId="0" borderId="39" xfId="1" applyNumberFormat="1" applyFont="1" applyFill="1" applyBorder="1" applyAlignment="1">
      <alignment vertical="center" wrapText="1"/>
    </xf>
    <xf numFmtId="3" fontId="10" fillId="0" borderId="40" xfId="1" applyNumberFormat="1" applyFont="1" applyFill="1" applyBorder="1" applyAlignment="1">
      <alignment vertical="center" wrapText="1"/>
    </xf>
    <xf numFmtId="0" fontId="2" fillId="0" borderId="4" xfId="1" applyFont="1" applyFill="1" applyBorder="1" applyAlignment="1">
      <alignment vertical="center" wrapText="1"/>
    </xf>
    <xf numFmtId="0" fontId="3" fillId="0" borderId="32" xfId="1" applyFont="1" applyFill="1" applyBorder="1" applyAlignment="1">
      <alignment horizontal="left" vertical="center" wrapText="1"/>
    </xf>
    <xf numFmtId="3" fontId="10" fillId="0" borderId="41" xfId="1" applyNumberFormat="1" applyFont="1" applyFill="1" applyBorder="1" applyAlignment="1">
      <alignment vertical="center" wrapText="1"/>
    </xf>
    <xf numFmtId="3" fontId="10" fillId="0" borderId="43" xfId="1" applyNumberFormat="1" applyFont="1" applyFill="1" applyBorder="1" applyAlignment="1">
      <alignment vertical="center" wrapText="1"/>
    </xf>
    <xf numFmtId="3" fontId="10" fillId="0" borderId="32" xfId="1" applyNumberFormat="1" applyFont="1" applyFill="1" applyBorder="1" applyAlignment="1">
      <alignment vertical="center" wrapText="1"/>
    </xf>
    <xf numFmtId="0" fontId="3" fillId="0" borderId="40" xfId="1" applyFont="1" applyFill="1" applyBorder="1" applyAlignment="1">
      <alignment vertical="center" wrapText="1"/>
    </xf>
    <xf numFmtId="0" fontId="3" fillId="0" borderId="36" xfId="1" applyFont="1" applyFill="1" applyBorder="1" applyAlignment="1">
      <alignment vertical="center" wrapText="1"/>
    </xf>
    <xf numFmtId="0" fontId="0" fillId="0" borderId="0" xfId="0" applyAlignment="1">
      <alignment horizontal="left"/>
    </xf>
    <xf numFmtId="0" fontId="4" fillId="0" borderId="7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8" fillId="0" borderId="24" xfId="1" applyFont="1" applyFill="1" applyBorder="1" applyAlignment="1">
      <alignment vertical="center"/>
    </xf>
    <xf numFmtId="3" fontId="10" fillId="2" borderId="5" xfId="1" applyNumberFormat="1" applyFont="1" applyFill="1" applyBorder="1" applyAlignment="1">
      <alignment vertical="center" wrapText="1"/>
    </xf>
    <xf numFmtId="3" fontId="13" fillId="2" borderId="44" xfId="1" applyNumberFormat="1" applyFont="1" applyFill="1" applyBorder="1" applyAlignment="1">
      <alignment vertical="center" wrapText="1"/>
    </xf>
    <xf numFmtId="3" fontId="11" fillId="0" borderId="44" xfId="1" applyNumberFormat="1" applyFont="1" applyFill="1" applyBorder="1" applyAlignment="1">
      <alignment vertical="center" wrapText="1"/>
    </xf>
    <xf numFmtId="3" fontId="11" fillId="2" borderId="16" xfId="1" applyNumberFormat="1" applyFont="1" applyFill="1" applyBorder="1" applyAlignment="1">
      <alignment vertical="center" wrapText="1"/>
    </xf>
    <xf numFmtId="3" fontId="11" fillId="0" borderId="16" xfId="1" applyNumberFormat="1" applyFont="1" applyFill="1" applyBorder="1" applyAlignment="1">
      <alignment vertical="center" wrapText="1"/>
    </xf>
    <xf numFmtId="3" fontId="11" fillId="2" borderId="2" xfId="1" applyNumberFormat="1" applyFont="1" applyFill="1" applyBorder="1" applyAlignment="1">
      <alignment vertical="center" wrapText="1"/>
    </xf>
    <xf numFmtId="3" fontId="11" fillId="0" borderId="2" xfId="1" applyNumberFormat="1" applyFont="1" applyFill="1" applyBorder="1" applyAlignment="1">
      <alignment vertical="center" wrapText="1"/>
    </xf>
    <xf numFmtId="3" fontId="11" fillId="2" borderId="44" xfId="1" applyNumberFormat="1" applyFont="1" applyFill="1" applyBorder="1" applyAlignment="1">
      <alignment vertical="center" wrapText="1"/>
    </xf>
    <xf numFmtId="3" fontId="10" fillId="2" borderId="45" xfId="1" applyNumberFormat="1" applyFont="1" applyFill="1" applyBorder="1" applyAlignment="1">
      <alignment vertical="center" wrapText="1"/>
    </xf>
    <xf numFmtId="3" fontId="10" fillId="0" borderId="35" xfId="1" applyNumberFormat="1" applyFont="1" applyFill="1" applyBorder="1" applyAlignment="1">
      <alignment vertical="center" wrapText="1"/>
    </xf>
    <xf numFmtId="3" fontId="10" fillId="2" borderId="46" xfId="1" applyNumberFormat="1" applyFont="1" applyFill="1" applyBorder="1" applyAlignment="1">
      <alignment vertical="center" wrapText="1"/>
    </xf>
    <xf numFmtId="0" fontId="8" fillId="0" borderId="24" xfId="1" applyFont="1" applyFill="1" applyBorder="1" applyAlignment="1">
      <alignment horizontal="left" vertical="center"/>
    </xf>
  </cellXfs>
  <cellStyles count="2">
    <cellStyle name="Normalny" xfId="0" builtinId="0"/>
    <cellStyle name="Normalny_ANALIZA BILETÓW PLIK PODST. 201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133"/>
  <sheetViews>
    <sheetView view="pageBreakPreview" zoomScale="75" zoomScaleSheetLayoutView="75" workbookViewId="0">
      <selection activeCell="A2" sqref="A2"/>
    </sheetView>
  </sheetViews>
  <sheetFormatPr defaultRowHeight="13.2"/>
  <cols>
    <col min="1" max="1" width="61.21875" style="8" customWidth="1"/>
    <col min="2" max="2" width="19.6640625" style="8" customWidth="1"/>
    <col min="3" max="3" width="20.6640625" style="8" customWidth="1"/>
    <col min="4" max="4" width="19.6640625" style="8" customWidth="1"/>
    <col min="5" max="5" width="20.6640625" style="8" customWidth="1"/>
    <col min="6" max="6" width="19.6640625" style="8" customWidth="1"/>
    <col min="7" max="7" width="20.109375" style="8" customWidth="1"/>
    <col min="8" max="8" width="23.5546875" style="8" customWidth="1"/>
    <col min="9" max="9" width="21.109375" style="8" customWidth="1"/>
    <col min="10" max="10" width="23.5546875" style="8" customWidth="1"/>
    <col min="11" max="11" width="21.109375" style="8" customWidth="1"/>
    <col min="12" max="12" width="23.5546875" style="8" customWidth="1"/>
    <col min="13" max="13" width="21.109375" style="8" customWidth="1"/>
    <col min="14" max="14" width="23.5546875" style="8" customWidth="1"/>
    <col min="15" max="15" width="21.109375" style="8" customWidth="1"/>
    <col min="16" max="16" width="23.5546875" style="8" customWidth="1"/>
    <col min="17" max="17" width="21.109375" style="8" customWidth="1"/>
    <col min="18" max="18" width="18.88671875" customWidth="1"/>
    <col min="19" max="19" width="18.109375" customWidth="1"/>
    <col min="20" max="20" width="19.44140625" customWidth="1"/>
    <col min="21" max="22" width="19.109375" customWidth="1"/>
    <col min="23" max="23" width="18.6640625" customWidth="1"/>
    <col min="24" max="24" width="21.109375" customWidth="1"/>
    <col min="25" max="25" width="20.6640625" customWidth="1"/>
    <col min="26" max="26" width="20.44140625" customWidth="1"/>
    <col min="27" max="27" width="22.21875" customWidth="1"/>
  </cols>
  <sheetData>
    <row r="1" spans="1:27" ht="32.25" customHeight="1" thickBot="1">
      <c r="A1" s="114" t="s">
        <v>205</v>
      </c>
      <c r="B1" s="114"/>
      <c r="C1" s="114"/>
      <c r="D1" s="114"/>
      <c r="E1" s="114"/>
      <c r="F1" s="114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99"/>
      <c r="S1" s="99"/>
    </row>
    <row r="2" spans="1:27" ht="92.4" customHeight="1" thickBot="1">
      <c r="A2" s="1" t="s">
        <v>1</v>
      </c>
      <c r="B2" s="100" t="s">
        <v>108</v>
      </c>
      <c r="C2" s="101" t="s">
        <v>109</v>
      </c>
      <c r="D2" s="100" t="s">
        <v>110</v>
      </c>
      <c r="E2" s="101" t="s">
        <v>111</v>
      </c>
      <c r="F2" s="100" t="s">
        <v>112</v>
      </c>
      <c r="G2" s="101" t="s">
        <v>113</v>
      </c>
      <c r="H2" s="100" t="s">
        <v>114</v>
      </c>
      <c r="I2" s="101" t="s">
        <v>115</v>
      </c>
      <c r="J2" s="100" t="s">
        <v>116</v>
      </c>
      <c r="K2" s="101" t="s">
        <v>117</v>
      </c>
      <c r="L2" s="100" t="s">
        <v>143</v>
      </c>
      <c r="M2" s="101" t="s">
        <v>144</v>
      </c>
      <c r="N2" s="100" t="s">
        <v>152</v>
      </c>
      <c r="O2" s="101" t="s">
        <v>153</v>
      </c>
      <c r="P2" s="100" t="s">
        <v>154</v>
      </c>
      <c r="Q2" s="101" t="s">
        <v>155</v>
      </c>
      <c r="R2" s="100" t="s">
        <v>179</v>
      </c>
      <c r="S2" s="101" t="s">
        <v>180</v>
      </c>
      <c r="T2" s="100" t="s">
        <v>194</v>
      </c>
      <c r="U2" s="101" t="s">
        <v>195</v>
      </c>
      <c r="V2" s="100" t="s">
        <v>199</v>
      </c>
      <c r="W2" s="101" t="s">
        <v>200</v>
      </c>
      <c r="X2" s="100" t="s">
        <v>203</v>
      </c>
      <c r="Y2" s="101" t="s">
        <v>204</v>
      </c>
      <c r="Z2" s="100" t="s">
        <v>209</v>
      </c>
      <c r="AA2" s="101" t="s">
        <v>210</v>
      </c>
    </row>
    <row r="3" spans="1:27" ht="24.75" customHeight="1" thickBot="1">
      <c r="A3" s="2" t="s">
        <v>2</v>
      </c>
      <c r="B3" s="3">
        <v>2002</v>
      </c>
      <c r="C3" s="4">
        <v>66671</v>
      </c>
      <c r="D3" s="3">
        <v>2183</v>
      </c>
      <c r="E3" s="4">
        <v>72504</v>
      </c>
      <c r="F3" s="3">
        <v>2132</v>
      </c>
      <c r="G3" s="4">
        <v>70167</v>
      </c>
      <c r="H3" s="3">
        <v>1705</v>
      </c>
      <c r="I3" s="4">
        <v>57627</v>
      </c>
      <c r="J3" s="3">
        <v>2089</v>
      </c>
      <c r="K3" s="4">
        <v>69236</v>
      </c>
      <c r="L3" s="3">
        <v>2534</v>
      </c>
      <c r="M3" s="4">
        <v>82099</v>
      </c>
      <c r="N3" s="3">
        <v>2704</v>
      </c>
      <c r="O3" s="4">
        <v>88616</v>
      </c>
      <c r="P3" s="3">
        <v>2775</v>
      </c>
      <c r="Q3" s="4">
        <v>91504</v>
      </c>
      <c r="R3" s="3">
        <v>2714</v>
      </c>
      <c r="S3" s="4">
        <v>88578</v>
      </c>
      <c r="T3" s="3">
        <v>2855</v>
      </c>
      <c r="U3" s="4">
        <v>92492</v>
      </c>
      <c r="V3" s="3">
        <v>2435</v>
      </c>
      <c r="W3" s="4">
        <v>80807</v>
      </c>
      <c r="X3" s="3">
        <v>3888</v>
      </c>
      <c r="Y3" s="4">
        <v>119738</v>
      </c>
      <c r="Z3" s="3">
        <v>30016</v>
      </c>
      <c r="AA3" s="4">
        <v>980039</v>
      </c>
    </row>
    <row r="4" spans="1:27" ht="24.75" customHeight="1">
      <c r="A4" s="5" t="s">
        <v>3</v>
      </c>
      <c r="B4" s="6">
        <v>1507</v>
      </c>
      <c r="C4" s="7">
        <v>57266</v>
      </c>
      <c r="D4" s="6">
        <v>1633</v>
      </c>
      <c r="E4" s="7">
        <v>62054</v>
      </c>
      <c r="F4" s="6">
        <v>1561</v>
      </c>
      <c r="G4" s="7">
        <v>59318</v>
      </c>
      <c r="H4" s="6">
        <v>1328</v>
      </c>
      <c r="I4" s="7">
        <v>50464</v>
      </c>
      <c r="J4" s="6">
        <v>1555</v>
      </c>
      <c r="K4" s="7">
        <v>59090</v>
      </c>
      <c r="L4" s="6">
        <v>1787</v>
      </c>
      <c r="M4" s="7">
        <v>67906</v>
      </c>
      <c r="N4" s="6">
        <v>1960</v>
      </c>
      <c r="O4" s="7">
        <v>74480</v>
      </c>
      <c r="P4" s="6">
        <v>2041</v>
      </c>
      <c r="Q4" s="7">
        <v>77558</v>
      </c>
      <c r="R4" s="6">
        <v>1948</v>
      </c>
      <c r="S4" s="7">
        <v>74024</v>
      </c>
      <c r="T4" s="6">
        <v>2013</v>
      </c>
      <c r="U4" s="7">
        <v>76494</v>
      </c>
      <c r="V4" s="6">
        <v>1818</v>
      </c>
      <c r="W4" s="7">
        <v>69084</v>
      </c>
      <c r="X4" s="6">
        <v>2414</v>
      </c>
      <c r="Y4" s="7">
        <v>91732</v>
      </c>
      <c r="Z4" s="6">
        <v>21565</v>
      </c>
      <c r="AA4" s="7">
        <v>819470</v>
      </c>
    </row>
    <row r="5" spans="1:27" ht="24.75" customHeight="1" thickBot="1">
      <c r="A5" s="5" t="s">
        <v>4</v>
      </c>
      <c r="B5" s="6">
        <v>495</v>
      </c>
      <c r="C5" s="7">
        <v>9405</v>
      </c>
      <c r="D5" s="6">
        <v>550</v>
      </c>
      <c r="E5" s="7">
        <v>10450</v>
      </c>
      <c r="F5" s="6">
        <v>571</v>
      </c>
      <c r="G5" s="7">
        <v>10849</v>
      </c>
      <c r="H5" s="6">
        <v>377</v>
      </c>
      <c r="I5" s="7">
        <v>7163</v>
      </c>
      <c r="J5" s="6">
        <v>534</v>
      </c>
      <c r="K5" s="7">
        <v>10146</v>
      </c>
      <c r="L5" s="6">
        <v>747</v>
      </c>
      <c r="M5" s="7">
        <v>14193</v>
      </c>
      <c r="N5" s="6">
        <v>744</v>
      </c>
      <c r="O5" s="7">
        <v>14136</v>
      </c>
      <c r="P5" s="6">
        <v>734</v>
      </c>
      <c r="Q5" s="7">
        <v>13946</v>
      </c>
      <c r="R5" s="6">
        <v>766</v>
      </c>
      <c r="S5" s="7">
        <v>14554</v>
      </c>
      <c r="T5" s="6">
        <v>842</v>
      </c>
      <c r="U5" s="7">
        <v>15998</v>
      </c>
      <c r="V5" s="6">
        <v>617</v>
      </c>
      <c r="W5" s="7">
        <v>11723</v>
      </c>
      <c r="X5" s="6">
        <v>1474</v>
      </c>
      <c r="Y5" s="7">
        <v>28006</v>
      </c>
      <c r="Z5" s="6">
        <v>8451</v>
      </c>
      <c r="AA5" s="7">
        <v>160569</v>
      </c>
    </row>
    <row r="6" spans="1:27" ht="24.75" customHeight="1" thickBot="1">
      <c r="A6" s="2" t="s">
        <v>5</v>
      </c>
      <c r="B6" s="3">
        <v>23402</v>
      </c>
      <c r="C6" s="4">
        <v>2037293</v>
      </c>
      <c r="D6" s="3">
        <v>19586</v>
      </c>
      <c r="E6" s="4">
        <v>1699741</v>
      </c>
      <c r="F6" s="3">
        <v>19293</v>
      </c>
      <c r="G6" s="4">
        <v>1684642</v>
      </c>
      <c r="H6" s="3">
        <v>17214</v>
      </c>
      <c r="I6" s="4">
        <v>1504183</v>
      </c>
      <c r="J6" s="3">
        <v>18358</v>
      </c>
      <c r="K6" s="4">
        <v>1597182</v>
      </c>
      <c r="L6" s="3">
        <v>17898</v>
      </c>
      <c r="M6" s="4">
        <v>1558975</v>
      </c>
      <c r="N6" s="3">
        <v>18201</v>
      </c>
      <c r="O6" s="4">
        <v>1585773</v>
      </c>
      <c r="P6" s="3">
        <v>20150</v>
      </c>
      <c r="Q6" s="4">
        <v>1768349</v>
      </c>
      <c r="R6" s="3">
        <v>23042</v>
      </c>
      <c r="S6" s="4">
        <v>2017477</v>
      </c>
      <c r="T6" s="3">
        <v>33511</v>
      </c>
      <c r="U6" s="4">
        <v>2654785</v>
      </c>
      <c r="V6" s="3">
        <v>33516</v>
      </c>
      <c r="W6" s="4">
        <v>2706444</v>
      </c>
      <c r="X6" s="3">
        <v>23848</v>
      </c>
      <c r="Y6" s="4">
        <v>2063083</v>
      </c>
      <c r="Z6" s="3">
        <v>268019</v>
      </c>
      <c r="AA6" s="4">
        <v>22877927</v>
      </c>
    </row>
    <row r="7" spans="1:27" ht="24.75" customHeight="1">
      <c r="A7" s="5" t="s">
        <v>6</v>
      </c>
      <c r="B7" s="6">
        <v>6054</v>
      </c>
      <c r="C7" s="7">
        <v>447996</v>
      </c>
      <c r="D7" s="6">
        <v>4834</v>
      </c>
      <c r="E7" s="7">
        <v>357716</v>
      </c>
      <c r="F7" s="6">
        <v>4366</v>
      </c>
      <c r="G7" s="7">
        <v>323084</v>
      </c>
      <c r="H7" s="6">
        <v>3771</v>
      </c>
      <c r="I7" s="7">
        <v>279054</v>
      </c>
      <c r="J7" s="6">
        <v>3992</v>
      </c>
      <c r="K7" s="7">
        <v>295408</v>
      </c>
      <c r="L7" s="6">
        <v>3816</v>
      </c>
      <c r="M7" s="7">
        <v>282384</v>
      </c>
      <c r="N7" s="6">
        <v>3672</v>
      </c>
      <c r="O7" s="7">
        <v>271728</v>
      </c>
      <c r="P7" s="6">
        <v>4264</v>
      </c>
      <c r="Q7" s="7">
        <v>315536</v>
      </c>
      <c r="R7" s="6">
        <v>4806</v>
      </c>
      <c r="S7" s="7">
        <v>355644</v>
      </c>
      <c r="T7" s="6">
        <v>5154</v>
      </c>
      <c r="U7" s="7">
        <v>381396</v>
      </c>
      <c r="V7" s="6">
        <v>5639</v>
      </c>
      <c r="W7" s="7">
        <v>417286</v>
      </c>
      <c r="X7" s="6">
        <v>4482</v>
      </c>
      <c r="Y7" s="7">
        <v>331668</v>
      </c>
      <c r="Z7" s="6">
        <v>54850</v>
      </c>
      <c r="AA7" s="7">
        <v>4058900</v>
      </c>
    </row>
    <row r="8" spans="1:27" ht="24.75" customHeight="1">
      <c r="A8" s="5" t="s">
        <v>7</v>
      </c>
      <c r="B8" s="6">
        <v>1041</v>
      </c>
      <c r="C8" s="7">
        <v>38517</v>
      </c>
      <c r="D8" s="6">
        <v>900</v>
      </c>
      <c r="E8" s="7">
        <v>33300</v>
      </c>
      <c r="F8" s="6">
        <v>869</v>
      </c>
      <c r="G8" s="7">
        <v>32153</v>
      </c>
      <c r="H8" s="6">
        <v>782</v>
      </c>
      <c r="I8" s="7">
        <v>28934</v>
      </c>
      <c r="J8" s="6">
        <v>817</v>
      </c>
      <c r="K8" s="7">
        <v>30229</v>
      </c>
      <c r="L8" s="6">
        <v>783</v>
      </c>
      <c r="M8" s="7">
        <v>28971</v>
      </c>
      <c r="N8" s="6">
        <v>835</v>
      </c>
      <c r="O8" s="7">
        <v>30895</v>
      </c>
      <c r="P8" s="6">
        <v>844</v>
      </c>
      <c r="Q8" s="7">
        <v>31228</v>
      </c>
      <c r="R8" s="6">
        <v>904</v>
      </c>
      <c r="S8" s="7">
        <v>33448</v>
      </c>
      <c r="T8" s="6">
        <v>1377</v>
      </c>
      <c r="U8" s="7">
        <v>50949</v>
      </c>
      <c r="V8" s="6">
        <v>1329</v>
      </c>
      <c r="W8" s="7">
        <v>49173</v>
      </c>
      <c r="X8" s="6">
        <v>815</v>
      </c>
      <c r="Y8" s="7">
        <v>30155</v>
      </c>
      <c r="Z8" s="6">
        <v>11296</v>
      </c>
      <c r="AA8" s="7">
        <v>417952</v>
      </c>
    </row>
    <row r="9" spans="1:27" ht="24.75" customHeight="1">
      <c r="A9" s="5" t="s">
        <v>8</v>
      </c>
      <c r="B9" s="6">
        <v>11889</v>
      </c>
      <c r="C9" s="7">
        <v>1307790</v>
      </c>
      <c r="D9" s="6">
        <v>9943</v>
      </c>
      <c r="E9" s="7">
        <v>1093730</v>
      </c>
      <c r="F9" s="6">
        <v>10113</v>
      </c>
      <c r="G9" s="7">
        <v>1112430</v>
      </c>
      <c r="H9" s="6">
        <v>9088</v>
      </c>
      <c r="I9" s="7">
        <v>999680</v>
      </c>
      <c r="J9" s="6">
        <v>9570</v>
      </c>
      <c r="K9" s="7">
        <v>1052700</v>
      </c>
      <c r="L9" s="6">
        <v>9385</v>
      </c>
      <c r="M9" s="7">
        <v>1032350</v>
      </c>
      <c r="N9" s="6">
        <v>9636</v>
      </c>
      <c r="O9" s="7">
        <v>1059960</v>
      </c>
      <c r="P9" s="6">
        <v>10805</v>
      </c>
      <c r="Q9" s="7">
        <v>1188550</v>
      </c>
      <c r="R9" s="6">
        <v>12275</v>
      </c>
      <c r="S9" s="7">
        <v>1350250</v>
      </c>
      <c r="T9" s="6">
        <v>13428</v>
      </c>
      <c r="U9" s="7">
        <v>1477080</v>
      </c>
      <c r="V9" s="6">
        <v>14179</v>
      </c>
      <c r="W9" s="7">
        <v>1559690</v>
      </c>
      <c r="X9" s="6">
        <v>12381</v>
      </c>
      <c r="Y9" s="7">
        <v>1361910</v>
      </c>
      <c r="Z9" s="6">
        <v>132692</v>
      </c>
      <c r="AA9" s="7">
        <v>14596120</v>
      </c>
    </row>
    <row r="10" spans="1:27" ht="24.75" customHeight="1" thickBot="1">
      <c r="A10" s="5" t="s">
        <v>9</v>
      </c>
      <c r="B10" s="6">
        <v>4418</v>
      </c>
      <c r="C10" s="7">
        <v>242990</v>
      </c>
      <c r="D10" s="6">
        <v>3909</v>
      </c>
      <c r="E10" s="7">
        <v>214995</v>
      </c>
      <c r="F10" s="6">
        <v>3945</v>
      </c>
      <c r="G10" s="7">
        <v>216975</v>
      </c>
      <c r="H10" s="6">
        <v>3573</v>
      </c>
      <c r="I10" s="7">
        <v>196515</v>
      </c>
      <c r="J10" s="6">
        <v>3979</v>
      </c>
      <c r="K10" s="7">
        <v>218845</v>
      </c>
      <c r="L10" s="6">
        <v>3914</v>
      </c>
      <c r="M10" s="7">
        <v>215270</v>
      </c>
      <c r="N10" s="6">
        <v>4058</v>
      </c>
      <c r="O10" s="7">
        <v>223190</v>
      </c>
      <c r="P10" s="6">
        <v>4237</v>
      </c>
      <c r="Q10" s="7">
        <v>233035</v>
      </c>
      <c r="R10" s="6">
        <v>5057</v>
      </c>
      <c r="S10" s="7">
        <v>278135</v>
      </c>
      <c r="T10" s="6">
        <v>13552</v>
      </c>
      <c r="U10" s="7">
        <v>745360</v>
      </c>
      <c r="V10" s="6">
        <v>12369</v>
      </c>
      <c r="W10" s="7">
        <v>680295</v>
      </c>
      <c r="X10" s="6">
        <v>6170</v>
      </c>
      <c r="Y10" s="7">
        <v>339350</v>
      </c>
      <c r="Z10" s="6">
        <v>69181</v>
      </c>
      <c r="AA10" s="7">
        <v>3804955</v>
      </c>
    </row>
    <row r="11" spans="1:27" ht="24.75" customHeight="1" thickBot="1">
      <c r="A11" s="2" t="s">
        <v>10</v>
      </c>
      <c r="B11" s="3">
        <v>433</v>
      </c>
      <c r="C11" s="4">
        <v>70304</v>
      </c>
      <c r="D11" s="3">
        <v>328</v>
      </c>
      <c r="E11" s="4">
        <v>49712</v>
      </c>
      <c r="F11" s="3">
        <v>400</v>
      </c>
      <c r="G11" s="4">
        <v>63544</v>
      </c>
      <c r="H11" s="3">
        <v>356</v>
      </c>
      <c r="I11" s="4">
        <v>53352</v>
      </c>
      <c r="J11" s="3">
        <v>421</v>
      </c>
      <c r="K11" s="4">
        <v>64064</v>
      </c>
      <c r="L11" s="3">
        <v>342</v>
      </c>
      <c r="M11" s="4">
        <v>53768</v>
      </c>
      <c r="N11" s="3">
        <v>468</v>
      </c>
      <c r="O11" s="4">
        <v>68536</v>
      </c>
      <c r="P11" s="3">
        <v>448</v>
      </c>
      <c r="Q11" s="4">
        <v>69056</v>
      </c>
      <c r="R11" s="3">
        <v>427</v>
      </c>
      <c r="S11" s="4">
        <v>65728</v>
      </c>
      <c r="T11" s="3">
        <v>1427</v>
      </c>
      <c r="U11" s="4">
        <v>181064</v>
      </c>
      <c r="V11" s="3">
        <v>696</v>
      </c>
      <c r="W11" s="4">
        <v>102856</v>
      </c>
      <c r="X11" s="3">
        <v>460</v>
      </c>
      <c r="Y11" s="4">
        <v>71240</v>
      </c>
      <c r="Z11" s="3">
        <v>6206</v>
      </c>
      <c r="AA11" s="4">
        <v>913224</v>
      </c>
    </row>
    <row r="12" spans="1:27" ht="24.75" customHeight="1">
      <c r="A12" s="5" t="s">
        <v>11</v>
      </c>
      <c r="B12" s="6">
        <v>243</v>
      </c>
      <c r="C12" s="7">
        <v>50544</v>
      </c>
      <c r="D12" s="6">
        <v>150</v>
      </c>
      <c r="E12" s="7">
        <v>31200</v>
      </c>
      <c r="F12" s="6">
        <v>211</v>
      </c>
      <c r="G12" s="7">
        <v>43888</v>
      </c>
      <c r="H12" s="6">
        <v>157</v>
      </c>
      <c r="I12" s="7">
        <v>32656</v>
      </c>
      <c r="J12" s="6">
        <v>195</v>
      </c>
      <c r="K12" s="7">
        <v>40560</v>
      </c>
      <c r="L12" s="6">
        <v>175</v>
      </c>
      <c r="M12" s="7">
        <v>36400</v>
      </c>
      <c r="N12" s="6">
        <v>191</v>
      </c>
      <c r="O12" s="7">
        <v>39728</v>
      </c>
      <c r="P12" s="6">
        <v>216</v>
      </c>
      <c r="Q12" s="7">
        <v>44928</v>
      </c>
      <c r="R12" s="6">
        <v>205</v>
      </c>
      <c r="S12" s="7">
        <v>42640</v>
      </c>
      <c r="T12" s="6">
        <v>314</v>
      </c>
      <c r="U12" s="7">
        <v>65312</v>
      </c>
      <c r="V12" s="6">
        <v>293</v>
      </c>
      <c r="W12" s="7">
        <v>60944</v>
      </c>
      <c r="X12" s="6">
        <v>225</v>
      </c>
      <c r="Y12" s="7">
        <v>46800</v>
      </c>
      <c r="Z12" s="6">
        <v>2575</v>
      </c>
      <c r="AA12" s="7">
        <v>535600</v>
      </c>
    </row>
    <row r="13" spans="1:27" ht="24.75" customHeight="1" thickBot="1">
      <c r="A13" s="5" t="s">
        <v>12</v>
      </c>
      <c r="B13" s="6">
        <v>190</v>
      </c>
      <c r="C13" s="7">
        <v>19760</v>
      </c>
      <c r="D13" s="6">
        <v>178</v>
      </c>
      <c r="E13" s="7">
        <v>18512</v>
      </c>
      <c r="F13" s="6">
        <v>189</v>
      </c>
      <c r="G13" s="7">
        <v>19656</v>
      </c>
      <c r="H13" s="6">
        <v>199</v>
      </c>
      <c r="I13" s="7">
        <v>20696</v>
      </c>
      <c r="J13" s="6">
        <v>226</v>
      </c>
      <c r="K13" s="7">
        <v>23504</v>
      </c>
      <c r="L13" s="6">
        <v>167</v>
      </c>
      <c r="M13" s="7">
        <v>17368</v>
      </c>
      <c r="N13" s="6">
        <v>277</v>
      </c>
      <c r="O13" s="7">
        <v>28808</v>
      </c>
      <c r="P13" s="6">
        <v>232</v>
      </c>
      <c r="Q13" s="7">
        <v>24128</v>
      </c>
      <c r="R13" s="6">
        <v>222</v>
      </c>
      <c r="S13" s="7">
        <v>23088</v>
      </c>
      <c r="T13" s="6">
        <v>1113</v>
      </c>
      <c r="U13" s="7">
        <v>115752</v>
      </c>
      <c r="V13" s="6">
        <v>403</v>
      </c>
      <c r="W13" s="7">
        <v>41912</v>
      </c>
      <c r="X13" s="6">
        <v>235</v>
      </c>
      <c r="Y13" s="7">
        <v>24440</v>
      </c>
      <c r="Z13" s="6">
        <v>3631</v>
      </c>
      <c r="AA13" s="7">
        <v>377624</v>
      </c>
    </row>
    <row r="14" spans="1:27" ht="24.75" customHeight="1" thickBot="1">
      <c r="A14" s="2" t="s">
        <v>13</v>
      </c>
      <c r="B14" s="3">
        <v>510</v>
      </c>
      <c r="C14" s="4">
        <v>122914</v>
      </c>
      <c r="D14" s="3">
        <v>415</v>
      </c>
      <c r="E14" s="4">
        <v>92865</v>
      </c>
      <c r="F14" s="3">
        <v>554</v>
      </c>
      <c r="G14" s="4">
        <v>124424</v>
      </c>
      <c r="H14" s="3">
        <v>458</v>
      </c>
      <c r="I14" s="4">
        <v>102076</v>
      </c>
      <c r="J14" s="3">
        <v>403</v>
      </c>
      <c r="K14" s="4">
        <v>92563</v>
      </c>
      <c r="L14" s="3">
        <v>428</v>
      </c>
      <c r="M14" s="4">
        <v>98905</v>
      </c>
      <c r="N14" s="3">
        <v>466</v>
      </c>
      <c r="O14" s="4">
        <v>97395</v>
      </c>
      <c r="P14" s="3">
        <v>445</v>
      </c>
      <c r="Q14" s="4">
        <v>106002</v>
      </c>
      <c r="R14" s="3">
        <v>674</v>
      </c>
      <c r="S14" s="4">
        <v>151151</v>
      </c>
      <c r="T14" s="3">
        <v>1449</v>
      </c>
      <c r="U14" s="4">
        <v>266062</v>
      </c>
      <c r="V14" s="3">
        <v>684</v>
      </c>
      <c r="W14" s="4">
        <v>151151</v>
      </c>
      <c r="X14" s="3">
        <v>501</v>
      </c>
      <c r="Y14" s="4">
        <v>116270</v>
      </c>
      <c r="Z14" s="3">
        <v>6987</v>
      </c>
      <c r="AA14" s="4">
        <v>1521778</v>
      </c>
    </row>
    <row r="15" spans="1:27" ht="24.75" customHeight="1">
      <c r="A15" s="5" t="s">
        <v>14</v>
      </c>
      <c r="B15" s="6">
        <v>304</v>
      </c>
      <c r="C15" s="7">
        <v>91808</v>
      </c>
      <c r="D15" s="6">
        <v>200</v>
      </c>
      <c r="E15" s="7">
        <v>60400</v>
      </c>
      <c r="F15" s="6">
        <v>270</v>
      </c>
      <c r="G15" s="7">
        <v>81540</v>
      </c>
      <c r="H15" s="6">
        <v>218</v>
      </c>
      <c r="I15" s="7">
        <v>65836</v>
      </c>
      <c r="J15" s="6">
        <v>210</v>
      </c>
      <c r="K15" s="7">
        <v>63420</v>
      </c>
      <c r="L15" s="6">
        <v>227</v>
      </c>
      <c r="M15" s="7">
        <v>68554</v>
      </c>
      <c r="N15" s="6">
        <v>179</v>
      </c>
      <c r="O15" s="7">
        <v>54058</v>
      </c>
      <c r="P15" s="6">
        <v>257</v>
      </c>
      <c r="Q15" s="7">
        <v>77614</v>
      </c>
      <c r="R15" s="6">
        <v>327</v>
      </c>
      <c r="S15" s="7">
        <v>98754</v>
      </c>
      <c r="T15" s="6">
        <v>313</v>
      </c>
      <c r="U15" s="7">
        <v>94526</v>
      </c>
      <c r="V15" s="6">
        <v>317</v>
      </c>
      <c r="W15" s="7">
        <v>95734</v>
      </c>
      <c r="X15" s="6">
        <v>269</v>
      </c>
      <c r="Y15" s="7">
        <v>81238</v>
      </c>
      <c r="Z15" s="6">
        <v>3091</v>
      </c>
      <c r="AA15" s="7">
        <v>933482</v>
      </c>
    </row>
    <row r="16" spans="1:27" ht="24.75" customHeight="1" thickBot="1">
      <c r="A16" s="5" t="s">
        <v>15</v>
      </c>
      <c r="B16" s="6">
        <v>206</v>
      </c>
      <c r="C16" s="7">
        <v>31106</v>
      </c>
      <c r="D16" s="6">
        <v>215</v>
      </c>
      <c r="E16" s="7">
        <v>32465</v>
      </c>
      <c r="F16" s="6">
        <v>284</v>
      </c>
      <c r="G16" s="7">
        <v>42884</v>
      </c>
      <c r="H16" s="6">
        <v>240</v>
      </c>
      <c r="I16" s="7">
        <v>36240</v>
      </c>
      <c r="J16" s="6">
        <v>193</v>
      </c>
      <c r="K16" s="7">
        <v>29143</v>
      </c>
      <c r="L16" s="6">
        <v>201</v>
      </c>
      <c r="M16" s="7">
        <v>30351</v>
      </c>
      <c r="N16" s="6">
        <v>287</v>
      </c>
      <c r="O16" s="7">
        <v>43337</v>
      </c>
      <c r="P16" s="6">
        <v>188</v>
      </c>
      <c r="Q16" s="7">
        <v>28388</v>
      </c>
      <c r="R16" s="6">
        <v>347</v>
      </c>
      <c r="S16" s="7">
        <v>52397</v>
      </c>
      <c r="T16" s="6">
        <v>1136</v>
      </c>
      <c r="U16" s="7">
        <v>171536</v>
      </c>
      <c r="V16" s="6">
        <v>367</v>
      </c>
      <c r="W16" s="7">
        <v>55417</v>
      </c>
      <c r="X16" s="6">
        <v>232</v>
      </c>
      <c r="Y16" s="7">
        <v>35032</v>
      </c>
      <c r="Z16" s="6">
        <v>3896</v>
      </c>
      <c r="AA16" s="7">
        <v>588296</v>
      </c>
    </row>
    <row r="17" spans="1:27" ht="24.75" customHeight="1" thickBot="1">
      <c r="A17" s="2" t="s">
        <v>16</v>
      </c>
      <c r="B17" s="3">
        <v>882</v>
      </c>
      <c r="C17" s="4">
        <v>229762</v>
      </c>
      <c r="D17" s="3">
        <v>1263</v>
      </c>
      <c r="E17" s="4">
        <v>301170</v>
      </c>
      <c r="F17" s="3">
        <v>1156</v>
      </c>
      <c r="G17" s="4">
        <v>261037</v>
      </c>
      <c r="H17" s="3">
        <v>333</v>
      </c>
      <c r="I17" s="4">
        <v>82700</v>
      </c>
      <c r="J17" s="3">
        <v>396</v>
      </c>
      <c r="K17" s="4">
        <v>104954</v>
      </c>
      <c r="L17" s="3">
        <v>359</v>
      </c>
      <c r="M17" s="4">
        <v>93153</v>
      </c>
      <c r="N17" s="3">
        <v>401</v>
      </c>
      <c r="O17" s="4">
        <v>100605</v>
      </c>
      <c r="P17" s="3">
        <v>582</v>
      </c>
      <c r="Q17" s="4">
        <v>154398</v>
      </c>
      <c r="R17" s="3">
        <v>1482</v>
      </c>
      <c r="S17" s="4">
        <v>360362</v>
      </c>
      <c r="T17" s="3">
        <v>5562</v>
      </c>
      <c r="U17" s="4">
        <v>1246228</v>
      </c>
      <c r="V17" s="3">
        <v>933</v>
      </c>
      <c r="W17" s="4">
        <v>225715</v>
      </c>
      <c r="X17" s="3">
        <v>339</v>
      </c>
      <c r="Y17" s="4">
        <v>92002</v>
      </c>
      <c r="Z17" s="3">
        <v>13688</v>
      </c>
      <c r="AA17" s="4">
        <v>3252086</v>
      </c>
    </row>
    <row r="18" spans="1:27" ht="24.75" customHeight="1">
      <c r="A18" s="5" t="s">
        <v>160</v>
      </c>
      <c r="B18" s="6">
        <v>60</v>
      </c>
      <c r="C18" s="7">
        <v>15600</v>
      </c>
      <c r="D18" s="6">
        <v>42</v>
      </c>
      <c r="E18" s="7">
        <v>10920</v>
      </c>
      <c r="F18" s="6">
        <v>37</v>
      </c>
      <c r="G18" s="7">
        <v>9620</v>
      </c>
      <c r="H18" s="6">
        <v>23</v>
      </c>
      <c r="I18" s="7">
        <v>5980</v>
      </c>
      <c r="J18" s="6">
        <v>29</v>
      </c>
      <c r="K18" s="7">
        <v>7540</v>
      </c>
      <c r="L18" s="6">
        <v>27</v>
      </c>
      <c r="M18" s="7">
        <v>7020</v>
      </c>
      <c r="N18" s="6">
        <v>25</v>
      </c>
      <c r="O18" s="7">
        <v>6500</v>
      </c>
      <c r="P18" s="6">
        <v>26</v>
      </c>
      <c r="Q18" s="7">
        <v>6760</v>
      </c>
      <c r="R18" s="6">
        <v>46</v>
      </c>
      <c r="S18" s="7">
        <v>11960</v>
      </c>
      <c r="T18" s="6">
        <v>62</v>
      </c>
      <c r="U18" s="7">
        <v>16120</v>
      </c>
      <c r="V18" s="6">
        <v>79</v>
      </c>
      <c r="W18" s="7">
        <v>20540</v>
      </c>
      <c r="X18" s="6">
        <v>25</v>
      </c>
      <c r="Y18" s="7">
        <v>6500</v>
      </c>
      <c r="Z18" s="6">
        <v>481</v>
      </c>
      <c r="AA18" s="7">
        <v>125060</v>
      </c>
    </row>
    <row r="19" spans="1:27" ht="24.75" customHeight="1">
      <c r="A19" s="5" t="s">
        <v>161</v>
      </c>
      <c r="B19" s="6">
        <v>16</v>
      </c>
      <c r="C19" s="7">
        <v>2080</v>
      </c>
      <c r="D19" s="6">
        <v>24</v>
      </c>
      <c r="E19" s="7">
        <v>3120</v>
      </c>
      <c r="F19" s="6">
        <v>25</v>
      </c>
      <c r="G19" s="7">
        <v>3250</v>
      </c>
      <c r="H19" s="6">
        <v>16</v>
      </c>
      <c r="I19" s="7">
        <v>2080</v>
      </c>
      <c r="J19" s="6">
        <v>10</v>
      </c>
      <c r="K19" s="7">
        <v>1300</v>
      </c>
      <c r="L19" s="6">
        <v>12</v>
      </c>
      <c r="M19" s="7">
        <v>1560</v>
      </c>
      <c r="N19" s="6">
        <v>10</v>
      </c>
      <c r="O19" s="7">
        <v>1300</v>
      </c>
      <c r="P19" s="6">
        <v>12</v>
      </c>
      <c r="Q19" s="7">
        <v>1560</v>
      </c>
      <c r="R19" s="6">
        <v>18</v>
      </c>
      <c r="S19" s="7">
        <v>2340</v>
      </c>
      <c r="T19" s="6">
        <v>181</v>
      </c>
      <c r="U19" s="7">
        <v>23530</v>
      </c>
      <c r="V19" s="6">
        <v>34</v>
      </c>
      <c r="W19" s="7">
        <v>4420</v>
      </c>
      <c r="X19" s="6">
        <v>10</v>
      </c>
      <c r="Y19" s="7">
        <v>1300</v>
      </c>
      <c r="Z19" s="6">
        <v>368</v>
      </c>
      <c r="AA19" s="7">
        <v>47840</v>
      </c>
    </row>
    <row r="20" spans="1:27" ht="24.75" customHeight="1">
      <c r="A20" s="5" t="s">
        <v>19</v>
      </c>
      <c r="B20" s="6">
        <v>38</v>
      </c>
      <c r="C20" s="7">
        <v>15200</v>
      </c>
      <c r="D20" s="6">
        <v>43</v>
      </c>
      <c r="E20" s="7">
        <v>17200</v>
      </c>
      <c r="F20" s="6">
        <v>25</v>
      </c>
      <c r="G20" s="7">
        <v>10000</v>
      </c>
      <c r="H20" s="6">
        <v>20</v>
      </c>
      <c r="I20" s="7">
        <v>8000</v>
      </c>
      <c r="J20" s="6">
        <v>15</v>
      </c>
      <c r="K20" s="7">
        <v>6000</v>
      </c>
      <c r="L20" s="6">
        <v>24</v>
      </c>
      <c r="M20" s="7">
        <v>9600</v>
      </c>
      <c r="N20" s="6">
        <v>15</v>
      </c>
      <c r="O20" s="7">
        <v>6000</v>
      </c>
      <c r="P20" s="6">
        <v>26</v>
      </c>
      <c r="Q20" s="7">
        <v>10400</v>
      </c>
      <c r="R20" s="6">
        <v>27</v>
      </c>
      <c r="S20" s="7">
        <v>10800</v>
      </c>
      <c r="T20" s="6">
        <v>48</v>
      </c>
      <c r="U20" s="7">
        <v>19200</v>
      </c>
      <c r="V20" s="6">
        <v>36</v>
      </c>
      <c r="W20" s="7">
        <v>14400</v>
      </c>
      <c r="X20" s="6">
        <v>26</v>
      </c>
      <c r="Y20" s="7">
        <v>10400</v>
      </c>
      <c r="Z20" s="6">
        <v>343</v>
      </c>
      <c r="AA20" s="7">
        <v>137200</v>
      </c>
    </row>
    <row r="21" spans="1:27" ht="24.75" customHeight="1">
      <c r="A21" s="5" t="s">
        <v>20</v>
      </c>
      <c r="B21" s="6">
        <v>202</v>
      </c>
      <c r="C21" s="7">
        <v>40400</v>
      </c>
      <c r="D21" s="6">
        <v>594</v>
      </c>
      <c r="E21" s="7">
        <v>118800</v>
      </c>
      <c r="F21" s="6">
        <v>659</v>
      </c>
      <c r="G21" s="7">
        <v>131800</v>
      </c>
      <c r="H21" s="6">
        <v>90</v>
      </c>
      <c r="I21" s="7">
        <v>18000</v>
      </c>
      <c r="J21" s="6">
        <v>112</v>
      </c>
      <c r="K21" s="7">
        <v>22400</v>
      </c>
      <c r="L21" s="6">
        <v>110</v>
      </c>
      <c r="M21" s="7">
        <v>22000</v>
      </c>
      <c r="N21" s="6">
        <v>121</v>
      </c>
      <c r="O21" s="7">
        <v>24200</v>
      </c>
      <c r="P21" s="6">
        <v>119</v>
      </c>
      <c r="Q21" s="7">
        <v>23800</v>
      </c>
      <c r="R21" s="6">
        <v>473</v>
      </c>
      <c r="S21" s="7">
        <v>94600</v>
      </c>
      <c r="T21" s="6">
        <v>2606</v>
      </c>
      <c r="U21" s="7">
        <v>521200</v>
      </c>
      <c r="V21" s="6">
        <v>341</v>
      </c>
      <c r="W21" s="7">
        <v>68200</v>
      </c>
      <c r="X21" s="6">
        <v>66</v>
      </c>
      <c r="Y21" s="7">
        <v>13200</v>
      </c>
      <c r="Z21" s="6">
        <v>5493</v>
      </c>
      <c r="AA21" s="7">
        <v>1098600</v>
      </c>
    </row>
    <row r="22" spans="1:27" ht="24.75" customHeight="1">
      <c r="A22" s="5" t="s">
        <v>21</v>
      </c>
      <c r="B22" s="6">
        <v>84</v>
      </c>
      <c r="C22" s="7">
        <v>25536</v>
      </c>
      <c r="D22" s="6">
        <v>60</v>
      </c>
      <c r="E22" s="7">
        <v>18240</v>
      </c>
      <c r="F22" s="6">
        <v>28</v>
      </c>
      <c r="G22" s="7">
        <v>8512</v>
      </c>
      <c r="H22" s="6">
        <v>30</v>
      </c>
      <c r="I22" s="7">
        <v>9120</v>
      </c>
      <c r="J22" s="6">
        <v>49</v>
      </c>
      <c r="K22" s="7">
        <v>14896</v>
      </c>
      <c r="L22" s="6">
        <v>39</v>
      </c>
      <c r="M22" s="7">
        <v>11856</v>
      </c>
      <c r="N22" s="6">
        <v>32</v>
      </c>
      <c r="O22" s="7">
        <v>9728</v>
      </c>
      <c r="P22" s="6">
        <v>69</v>
      </c>
      <c r="Q22" s="7">
        <v>20976</v>
      </c>
      <c r="R22" s="6">
        <v>75</v>
      </c>
      <c r="S22" s="7">
        <v>22800</v>
      </c>
      <c r="T22" s="6">
        <v>87</v>
      </c>
      <c r="U22" s="7">
        <v>26448</v>
      </c>
      <c r="V22" s="6">
        <v>65</v>
      </c>
      <c r="W22" s="7">
        <v>19760</v>
      </c>
      <c r="X22" s="6">
        <v>36</v>
      </c>
      <c r="Y22" s="7">
        <v>10944</v>
      </c>
      <c r="Z22" s="6">
        <v>654</v>
      </c>
      <c r="AA22" s="7">
        <v>198816</v>
      </c>
    </row>
    <row r="23" spans="1:27" ht="24.75" customHeight="1">
      <c r="A23" s="5" t="s">
        <v>22</v>
      </c>
      <c r="B23" s="6">
        <v>33</v>
      </c>
      <c r="C23" s="7">
        <v>5016</v>
      </c>
      <c r="D23" s="6">
        <v>20</v>
      </c>
      <c r="E23" s="7">
        <v>3040</v>
      </c>
      <c r="F23" s="6">
        <v>20</v>
      </c>
      <c r="G23" s="7">
        <v>3040</v>
      </c>
      <c r="H23" s="6">
        <v>15</v>
      </c>
      <c r="I23" s="7">
        <v>2280</v>
      </c>
      <c r="J23" s="6">
        <v>9</v>
      </c>
      <c r="K23" s="7">
        <v>1368</v>
      </c>
      <c r="L23" s="6">
        <v>11</v>
      </c>
      <c r="M23" s="7">
        <v>1672</v>
      </c>
      <c r="N23" s="6">
        <v>11</v>
      </c>
      <c r="O23" s="7">
        <v>1672</v>
      </c>
      <c r="P23" s="6">
        <v>21</v>
      </c>
      <c r="Q23" s="7">
        <v>3192</v>
      </c>
      <c r="R23" s="6">
        <v>31</v>
      </c>
      <c r="S23" s="7">
        <v>4712</v>
      </c>
      <c r="T23" s="6">
        <v>105</v>
      </c>
      <c r="U23" s="7">
        <v>15960</v>
      </c>
      <c r="V23" s="6">
        <v>30</v>
      </c>
      <c r="W23" s="7">
        <v>4560</v>
      </c>
      <c r="X23" s="6">
        <v>14</v>
      </c>
      <c r="Y23" s="7">
        <v>2128</v>
      </c>
      <c r="Z23" s="6">
        <v>320</v>
      </c>
      <c r="AA23" s="7">
        <v>48640</v>
      </c>
    </row>
    <row r="24" spans="1:27" ht="24.75" customHeight="1">
      <c r="A24" s="5" t="s">
        <v>23</v>
      </c>
      <c r="B24" s="6">
        <v>65</v>
      </c>
      <c r="C24" s="7">
        <v>31850</v>
      </c>
      <c r="D24" s="6">
        <v>50</v>
      </c>
      <c r="E24" s="7">
        <v>24500</v>
      </c>
      <c r="F24" s="6">
        <v>25</v>
      </c>
      <c r="G24" s="7">
        <v>12250</v>
      </c>
      <c r="H24" s="6">
        <v>13</v>
      </c>
      <c r="I24" s="7">
        <v>6370</v>
      </c>
      <c r="J24" s="6">
        <v>38</v>
      </c>
      <c r="K24" s="7">
        <v>18620</v>
      </c>
      <c r="L24" s="6">
        <v>25</v>
      </c>
      <c r="M24" s="7">
        <v>12250</v>
      </c>
      <c r="N24" s="6">
        <v>22</v>
      </c>
      <c r="O24" s="7">
        <v>10780</v>
      </c>
      <c r="P24" s="6">
        <v>49</v>
      </c>
      <c r="Q24" s="7">
        <v>24010</v>
      </c>
      <c r="R24" s="6">
        <v>58</v>
      </c>
      <c r="S24" s="7">
        <v>28420</v>
      </c>
      <c r="T24" s="6">
        <v>73</v>
      </c>
      <c r="U24" s="7">
        <v>35770</v>
      </c>
      <c r="V24" s="6">
        <v>35</v>
      </c>
      <c r="W24" s="7">
        <v>17150</v>
      </c>
      <c r="X24" s="6">
        <v>32</v>
      </c>
      <c r="Y24" s="7">
        <v>15680</v>
      </c>
      <c r="Z24" s="6">
        <v>485</v>
      </c>
      <c r="AA24" s="7">
        <v>237650</v>
      </c>
    </row>
    <row r="25" spans="1:27" ht="24.75" customHeight="1" thickBot="1">
      <c r="A25" s="5" t="s">
        <v>24</v>
      </c>
      <c r="B25" s="6">
        <v>384</v>
      </c>
      <c r="C25" s="7">
        <v>94080</v>
      </c>
      <c r="D25" s="6">
        <v>430</v>
      </c>
      <c r="E25" s="7">
        <v>105350</v>
      </c>
      <c r="F25" s="6">
        <v>337</v>
      </c>
      <c r="G25" s="7">
        <v>82565</v>
      </c>
      <c r="H25" s="6">
        <v>126</v>
      </c>
      <c r="I25" s="7">
        <v>30870</v>
      </c>
      <c r="J25" s="6">
        <v>134</v>
      </c>
      <c r="K25" s="7">
        <v>32830</v>
      </c>
      <c r="L25" s="6">
        <v>111</v>
      </c>
      <c r="M25" s="7">
        <v>27195</v>
      </c>
      <c r="N25" s="6">
        <v>165</v>
      </c>
      <c r="O25" s="7">
        <v>40425</v>
      </c>
      <c r="P25" s="6">
        <v>260</v>
      </c>
      <c r="Q25" s="7">
        <v>63700</v>
      </c>
      <c r="R25" s="6">
        <v>754</v>
      </c>
      <c r="S25" s="7">
        <v>184730</v>
      </c>
      <c r="T25" s="6">
        <v>2400</v>
      </c>
      <c r="U25" s="7">
        <v>588000</v>
      </c>
      <c r="V25" s="6">
        <v>313</v>
      </c>
      <c r="W25" s="7">
        <v>76685</v>
      </c>
      <c r="X25" s="6">
        <v>130</v>
      </c>
      <c r="Y25" s="7">
        <v>31850</v>
      </c>
      <c r="Z25" s="6">
        <v>5544</v>
      </c>
      <c r="AA25" s="7">
        <v>1358280</v>
      </c>
    </row>
    <row r="26" spans="1:27" ht="24.75" customHeight="1" thickBot="1">
      <c r="A26" s="2" t="s">
        <v>25</v>
      </c>
      <c r="B26" s="3">
        <v>151</v>
      </c>
      <c r="C26" s="4">
        <v>62160</v>
      </c>
      <c r="D26" s="3">
        <v>125</v>
      </c>
      <c r="E26" s="4">
        <v>47880</v>
      </c>
      <c r="F26" s="3">
        <v>125</v>
      </c>
      <c r="G26" s="4">
        <v>47880</v>
      </c>
      <c r="H26" s="3">
        <v>100</v>
      </c>
      <c r="I26" s="4">
        <v>38360</v>
      </c>
      <c r="J26" s="3">
        <v>77</v>
      </c>
      <c r="K26" s="4">
        <v>32200</v>
      </c>
      <c r="L26" s="3">
        <v>135</v>
      </c>
      <c r="M26" s="4">
        <v>57120</v>
      </c>
      <c r="N26" s="3">
        <v>129</v>
      </c>
      <c r="O26" s="4">
        <v>55160</v>
      </c>
      <c r="P26" s="3">
        <v>133</v>
      </c>
      <c r="Q26" s="4">
        <v>53480</v>
      </c>
      <c r="R26" s="3">
        <v>254</v>
      </c>
      <c r="S26" s="4">
        <v>92120</v>
      </c>
      <c r="T26" s="3">
        <v>679</v>
      </c>
      <c r="U26" s="4">
        <v>212240</v>
      </c>
      <c r="V26" s="3">
        <v>162</v>
      </c>
      <c r="W26" s="4">
        <v>59640</v>
      </c>
      <c r="X26" s="3">
        <v>171</v>
      </c>
      <c r="Y26" s="4">
        <v>70280</v>
      </c>
      <c r="Z26" s="3">
        <v>2241</v>
      </c>
      <c r="AA26" s="4">
        <v>828520</v>
      </c>
    </row>
    <row r="27" spans="1:27" ht="24.75" customHeight="1">
      <c r="A27" s="5" t="s">
        <v>26</v>
      </c>
      <c r="B27" s="6">
        <v>71</v>
      </c>
      <c r="C27" s="7">
        <v>39760</v>
      </c>
      <c r="D27" s="6">
        <v>46</v>
      </c>
      <c r="E27" s="7">
        <v>25760</v>
      </c>
      <c r="F27" s="6">
        <v>46</v>
      </c>
      <c r="G27" s="7">
        <v>25760</v>
      </c>
      <c r="H27" s="6">
        <v>37</v>
      </c>
      <c r="I27" s="7">
        <v>20720</v>
      </c>
      <c r="J27" s="6">
        <v>38</v>
      </c>
      <c r="K27" s="7">
        <v>21280</v>
      </c>
      <c r="L27" s="6">
        <v>69</v>
      </c>
      <c r="M27" s="7">
        <v>38640</v>
      </c>
      <c r="N27" s="6">
        <v>68</v>
      </c>
      <c r="O27" s="7">
        <v>38080</v>
      </c>
      <c r="P27" s="6">
        <v>58</v>
      </c>
      <c r="Q27" s="7">
        <v>32480</v>
      </c>
      <c r="R27" s="6">
        <v>75</v>
      </c>
      <c r="S27" s="7">
        <v>42000</v>
      </c>
      <c r="T27" s="6">
        <v>79</v>
      </c>
      <c r="U27" s="7">
        <v>44240</v>
      </c>
      <c r="V27" s="6">
        <v>51</v>
      </c>
      <c r="W27" s="7">
        <v>28560</v>
      </c>
      <c r="X27" s="6">
        <v>80</v>
      </c>
      <c r="Y27" s="7">
        <v>44800</v>
      </c>
      <c r="Z27" s="6">
        <v>718</v>
      </c>
      <c r="AA27" s="7">
        <v>402080</v>
      </c>
    </row>
    <row r="28" spans="1:27" ht="24.75" customHeight="1" thickBot="1">
      <c r="A28" s="5" t="s">
        <v>27</v>
      </c>
      <c r="B28" s="6">
        <v>80</v>
      </c>
      <c r="C28" s="7">
        <v>22400</v>
      </c>
      <c r="D28" s="6">
        <v>79</v>
      </c>
      <c r="E28" s="7">
        <v>22120</v>
      </c>
      <c r="F28" s="6">
        <v>79</v>
      </c>
      <c r="G28" s="7">
        <v>22120</v>
      </c>
      <c r="H28" s="6">
        <v>63</v>
      </c>
      <c r="I28" s="7">
        <v>17640</v>
      </c>
      <c r="J28" s="6">
        <v>39</v>
      </c>
      <c r="K28" s="7">
        <v>10920</v>
      </c>
      <c r="L28" s="6">
        <v>66</v>
      </c>
      <c r="M28" s="7">
        <v>18480</v>
      </c>
      <c r="N28" s="6">
        <v>61</v>
      </c>
      <c r="O28" s="7">
        <v>17080</v>
      </c>
      <c r="P28" s="6">
        <v>75</v>
      </c>
      <c r="Q28" s="7">
        <v>21000</v>
      </c>
      <c r="R28" s="6">
        <v>179</v>
      </c>
      <c r="S28" s="7">
        <v>50120</v>
      </c>
      <c r="T28" s="6">
        <v>600</v>
      </c>
      <c r="U28" s="7">
        <v>168000</v>
      </c>
      <c r="V28" s="6">
        <v>111</v>
      </c>
      <c r="W28" s="7">
        <v>31080</v>
      </c>
      <c r="X28" s="6">
        <v>91</v>
      </c>
      <c r="Y28" s="7">
        <v>25480</v>
      </c>
      <c r="Z28" s="6">
        <v>1523</v>
      </c>
      <c r="AA28" s="7">
        <v>426440</v>
      </c>
    </row>
    <row r="29" spans="1:27" ht="24.75" customHeight="1" thickBot="1">
      <c r="A29" s="2" t="s">
        <v>28</v>
      </c>
      <c r="B29" s="3">
        <v>65</v>
      </c>
      <c r="C29" s="4">
        <v>55125</v>
      </c>
      <c r="D29" s="3">
        <v>32</v>
      </c>
      <c r="E29" s="4">
        <v>29925</v>
      </c>
      <c r="F29" s="3">
        <v>29</v>
      </c>
      <c r="G29" s="4">
        <v>23625</v>
      </c>
      <c r="H29" s="3">
        <v>20</v>
      </c>
      <c r="I29" s="4">
        <v>17850</v>
      </c>
      <c r="J29" s="3">
        <v>35</v>
      </c>
      <c r="K29" s="4">
        <v>30450</v>
      </c>
      <c r="L29" s="3">
        <v>25</v>
      </c>
      <c r="M29" s="4">
        <v>22050</v>
      </c>
      <c r="N29" s="3">
        <v>45</v>
      </c>
      <c r="O29" s="4">
        <v>35175</v>
      </c>
      <c r="P29" s="3">
        <v>45</v>
      </c>
      <c r="Q29" s="4">
        <v>34125</v>
      </c>
      <c r="R29" s="3">
        <v>113</v>
      </c>
      <c r="S29" s="4">
        <v>74025</v>
      </c>
      <c r="T29" s="3">
        <v>230</v>
      </c>
      <c r="U29" s="4">
        <v>133875</v>
      </c>
      <c r="V29" s="3">
        <v>55</v>
      </c>
      <c r="W29" s="4">
        <v>44625</v>
      </c>
      <c r="X29" s="3">
        <v>62</v>
      </c>
      <c r="Y29" s="4">
        <v>54075</v>
      </c>
      <c r="Z29" s="3">
        <v>756</v>
      </c>
      <c r="AA29" s="4">
        <v>554925</v>
      </c>
    </row>
    <row r="30" spans="1:27" ht="24.75" customHeight="1">
      <c r="A30" s="5" t="s">
        <v>29</v>
      </c>
      <c r="B30" s="6">
        <v>40</v>
      </c>
      <c r="C30" s="7">
        <v>42000</v>
      </c>
      <c r="D30" s="6">
        <v>25</v>
      </c>
      <c r="E30" s="7">
        <v>26250</v>
      </c>
      <c r="F30" s="6">
        <v>16</v>
      </c>
      <c r="G30" s="7">
        <v>16800</v>
      </c>
      <c r="H30" s="6">
        <v>14</v>
      </c>
      <c r="I30" s="7">
        <v>14700</v>
      </c>
      <c r="J30" s="6">
        <v>23</v>
      </c>
      <c r="K30" s="7">
        <v>24150</v>
      </c>
      <c r="L30" s="6">
        <v>17</v>
      </c>
      <c r="M30" s="7">
        <v>17850</v>
      </c>
      <c r="N30" s="6">
        <v>22</v>
      </c>
      <c r="O30" s="7">
        <v>23100</v>
      </c>
      <c r="P30" s="6">
        <v>20</v>
      </c>
      <c r="Q30" s="7">
        <v>21000</v>
      </c>
      <c r="R30" s="6">
        <v>28</v>
      </c>
      <c r="S30" s="7">
        <v>29400</v>
      </c>
      <c r="T30" s="6">
        <v>25</v>
      </c>
      <c r="U30" s="7">
        <v>26250</v>
      </c>
      <c r="V30" s="6">
        <v>30</v>
      </c>
      <c r="W30" s="7">
        <v>31500</v>
      </c>
      <c r="X30" s="6">
        <v>41</v>
      </c>
      <c r="Y30" s="7">
        <v>43050</v>
      </c>
      <c r="Z30" s="6">
        <v>301</v>
      </c>
      <c r="AA30" s="7">
        <v>316050</v>
      </c>
    </row>
    <row r="31" spans="1:27" ht="24.75" customHeight="1" thickBot="1">
      <c r="A31" s="5" t="s">
        <v>30</v>
      </c>
      <c r="B31" s="6">
        <v>25</v>
      </c>
      <c r="C31" s="7">
        <v>13125</v>
      </c>
      <c r="D31" s="6">
        <v>7</v>
      </c>
      <c r="E31" s="7">
        <v>3675</v>
      </c>
      <c r="F31" s="6">
        <v>13</v>
      </c>
      <c r="G31" s="7">
        <v>6825</v>
      </c>
      <c r="H31" s="6">
        <v>6</v>
      </c>
      <c r="I31" s="7">
        <v>3150</v>
      </c>
      <c r="J31" s="6">
        <v>12</v>
      </c>
      <c r="K31" s="7">
        <v>6300</v>
      </c>
      <c r="L31" s="6">
        <v>8</v>
      </c>
      <c r="M31" s="7">
        <v>4200</v>
      </c>
      <c r="N31" s="6">
        <v>23</v>
      </c>
      <c r="O31" s="7">
        <v>12075</v>
      </c>
      <c r="P31" s="6">
        <v>25</v>
      </c>
      <c r="Q31" s="7">
        <v>13125</v>
      </c>
      <c r="R31" s="6">
        <v>85</v>
      </c>
      <c r="S31" s="7">
        <v>44625</v>
      </c>
      <c r="T31" s="6">
        <v>205</v>
      </c>
      <c r="U31" s="7">
        <v>107625</v>
      </c>
      <c r="V31" s="6">
        <v>25</v>
      </c>
      <c r="W31" s="7">
        <v>13125</v>
      </c>
      <c r="X31" s="6">
        <v>21</v>
      </c>
      <c r="Y31" s="7">
        <v>11025</v>
      </c>
      <c r="Z31" s="6">
        <v>455</v>
      </c>
      <c r="AA31" s="7">
        <v>238875</v>
      </c>
    </row>
    <row r="32" spans="1:27" ht="24.75" customHeight="1" thickBot="1">
      <c r="A32" s="2" t="s">
        <v>31</v>
      </c>
      <c r="B32" s="3">
        <v>1241</v>
      </c>
      <c r="C32" s="4">
        <v>34980</v>
      </c>
      <c r="D32" s="3">
        <v>1727</v>
      </c>
      <c r="E32" s="4">
        <v>48150</v>
      </c>
      <c r="F32" s="3">
        <v>1746</v>
      </c>
      <c r="G32" s="4">
        <v>48915</v>
      </c>
      <c r="H32" s="3">
        <v>1621</v>
      </c>
      <c r="I32" s="4">
        <v>45750</v>
      </c>
      <c r="J32" s="3">
        <v>2024</v>
      </c>
      <c r="K32" s="4">
        <v>56655</v>
      </c>
      <c r="L32" s="3">
        <v>2576</v>
      </c>
      <c r="M32" s="4">
        <v>72165</v>
      </c>
      <c r="N32" s="3">
        <v>2310</v>
      </c>
      <c r="O32" s="4">
        <v>65130</v>
      </c>
      <c r="P32" s="3">
        <v>2056</v>
      </c>
      <c r="Q32" s="4">
        <v>57405</v>
      </c>
      <c r="R32" s="3">
        <v>1837</v>
      </c>
      <c r="S32" s="4">
        <v>50955</v>
      </c>
      <c r="T32" s="3">
        <v>1773</v>
      </c>
      <c r="U32" s="4">
        <v>49485</v>
      </c>
      <c r="V32" s="3">
        <v>1732</v>
      </c>
      <c r="W32" s="4">
        <v>48825</v>
      </c>
      <c r="X32" s="3">
        <v>2124</v>
      </c>
      <c r="Y32" s="4">
        <v>59235</v>
      </c>
      <c r="Z32" s="3">
        <v>22767</v>
      </c>
      <c r="AA32" s="4">
        <v>637650</v>
      </c>
    </row>
    <row r="33" spans="1:27" ht="24.75" customHeight="1">
      <c r="A33" s="9" t="s">
        <v>32</v>
      </c>
      <c r="B33" s="10">
        <v>1091</v>
      </c>
      <c r="C33" s="11">
        <v>32730</v>
      </c>
      <c r="D33" s="10">
        <v>1483</v>
      </c>
      <c r="E33" s="11">
        <v>44490</v>
      </c>
      <c r="F33" s="10">
        <v>1515</v>
      </c>
      <c r="G33" s="11">
        <v>45450</v>
      </c>
      <c r="H33" s="6">
        <v>1429</v>
      </c>
      <c r="I33" s="11">
        <v>42870</v>
      </c>
      <c r="J33" s="6">
        <v>1753</v>
      </c>
      <c r="K33" s="11">
        <v>52590</v>
      </c>
      <c r="L33" s="6">
        <v>2235</v>
      </c>
      <c r="M33" s="11">
        <v>67050</v>
      </c>
      <c r="N33" s="6">
        <v>2032</v>
      </c>
      <c r="O33" s="11">
        <v>60960</v>
      </c>
      <c r="P33" s="6">
        <v>1771</v>
      </c>
      <c r="Q33" s="11">
        <v>53130</v>
      </c>
      <c r="R33" s="6">
        <v>1560</v>
      </c>
      <c r="S33" s="11">
        <v>46800</v>
      </c>
      <c r="T33" s="6">
        <v>1526</v>
      </c>
      <c r="U33" s="11">
        <v>45780</v>
      </c>
      <c r="V33" s="6">
        <v>1523</v>
      </c>
      <c r="W33" s="11">
        <v>45690</v>
      </c>
      <c r="X33" s="6">
        <v>1825</v>
      </c>
      <c r="Y33" s="11">
        <v>54750</v>
      </c>
      <c r="Z33" s="6">
        <v>19743</v>
      </c>
      <c r="AA33" s="11">
        <v>592290</v>
      </c>
    </row>
    <row r="34" spans="1:27" ht="24.75" customHeight="1" thickBot="1">
      <c r="A34" s="12" t="s">
        <v>33</v>
      </c>
      <c r="B34" s="13">
        <v>150</v>
      </c>
      <c r="C34" s="14">
        <v>2250</v>
      </c>
      <c r="D34" s="13">
        <v>244</v>
      </c>
      <c r="E34" s="14">
        <v>3660</v>
      </c>
      <c r="F34" s="13">
        <v>231</v>
      </c>
      <c r="G34" s="14">
        <v>3465</v>
      </c>
      <c r="H34" s="13">
        <v>192</v>
      </c>
      <c r="I34" s="14">
        <v>2880</v>
      </c>
      <c r="J34" s="13">
        <v>271</v>
      </c>
      <c r="K34" s="14">
        <v>4065</v>
      </c>
      <c r="L34" s="13">
        <v>341</v>
      </c>
      <c r="M34" s="14">
        <v>5115</v>
      </c>
      <c r="N34" s="13">
        <v>278</v>
      </c>
      <c r="O34" s="14">
        <v>4170</v>
      </c>
      <c r="P34" s="13">
        <v>285</v>
      </c>
      <c r="Q34" s="14">
        <v>4275</v>
      </c>
      <c r="R34" s="13">
        <v>277</v>
      </c>
      <c r="S34" s="14">
        <v>4155</v>
      </c>
      <c r="T34" s="13">
        <v>247</v>
      </c>
      <c r="U34" s="14">
        <v>3705</v>
      </c>
      <c r="V34" s="13">
        <v>209</v>
      </c>
      <c r="W34" s="14">
        <v>3135</v>
      </c>
      <c r="X34" s="13">
        <v>299</v>
      </c>
      <c r="Y34" s="14">
        <v>4485</v>
      </c>
      <c r="Z34" s="13">
        <v>3024</v>
      </c>
      <c r="AA34" s="14">
        <v>45360</v>
      </c>
    </row>
    <row r="35" spans="1:27" ht="24.75" customHeight="1" thickBot="1">
      <c r="A35" s="2" t="s">
        <v>34</v>
      </c>
      <c r="B35" s="3">
        <v>15718</v>
      </c>
      <c r="C35" s="4">
        <v>1154025</v>
      </c>
      <c r="D35" s="3">
        <v>19960</v>
      </c>
      <c r="E35" s="4">
        <v>1465290</v>
      </c>
      <c r="F35" s="3">
        <v>22128</v>
      </c>
      <c r="G35" s="4">
        <v>1626660</v>
      </c>
      <c r="H35" s="3">
        <v>21134</v>
      </c>
      <c r="I35" s="4">
        <v>1555365</v>
      </c>
      <c r="J35" s="3">
        <v>23390</v>
      </c>
      <c r="K35" s="4">
        <v>1728270</v>
      </c>
      <c r="L35" s="3">
        <v>22428</v>
      </c>
      <c r="M35" s="4">
        <v>1659570</v>
      </c>
      <c r="N35" s="3">
        <v>17522</v>
      </c>
      <c r="O35" s="4">
        <v>1304595</v>
      </c>
      <c r="P35" s="3">
        <v>18982</v>
      </c>
      <c r="Q35" s="4">
        <v>1408290</v>
      </c>
      <c r="R35" s="3">
        <v>21084</v>
      </c>
      <c r="S35" s="4">
        <v>1563495</v>
      </c>
      <c r="T35" s="3">
        <v>22400</v>
      </c>
      <c r="U35" s="4">
        <v>1655220</v>
      </c>
      <c r="V35" s="3">
        <v>23981</v>
      </c>
      <c r="W35" s="4">
        <v>1775490</v>
      </c>
      <c r="X35" s="3">
        <v>19573</v>
      </c>
      <c r="Y35" s="4">
        <v>1457895</v>
      </c>
      <c r="Z35" s="3">
        <v>248300</v>
      </c>
      <c r="AA35" s="4">
        <v>18354165</v>
      </c>
    </row>
    <row r="36" spans="1:27" ht="24.75" customHeight="1">
      <c r="A36" s="5" t="s">
        <v>35</v>
      </c>
      <c r="B36" s="6">
        <v>5551</v>
      </c>
      <c r="C36" s="7">
        <v>333060</v>
      </c>
      <c r="D36" s="6">
        <v>6747</v>
      </c>
      <c r="E36" s="7">
        <v>404820</v>
      </c>
      <c r="F36" s="6">
        <v>7040</v>
      </c>
      <c r="G36" s="7">
        <v>422400</v>
      </c>
      <c r="H36" s="6">
        <v>6566</v>
      </c>
      <c r="I36" s="7">
        <v>393960</v>
      </c>
      <c r="J36" s="6">
        <v>7095</v>
      </c>
      <c r="K36" s="7">
        <v>425700</v>
      </c>
      <c r="L36" s="6">
        <v>6565</v>
      </c>
      <c r="M36" s="7">
        <v>393900</v>
      </c>
      <c r="N36" s="6">
        <v>4814</v>
      </c>
      <c r="O36" s="7">
        <v>288840</v>
      </c>
      <c r="P36" s="6">
        <v>5571</v>
      </c>
      <c r="Q36" s="7">
        <v>334260</v>
      </c>
      <c r="R36" s="6">
        <v>6359</v>
      </c>
      <c r="S36" s="7">
        <v>381540</v>
      </c>
      <c r="T36" s="6">
        <v>6545</v>
      </c>
      <c r="U36" s="7">
        <v>392700</v>
      </c>
      <c r="V36" s="6">
        <v>7203</v>
      </c>
      <c r="W36" s="7">
        <v>432180</v>
      </c>
      <c r="X36" s="6">
        <v>5582</v>
      </c>
      <c r="Y36" s="7">
        <v>334920</v>
      </c>
      <c r="Z36" s="6">
        <v>75638</v>
      </c>
      <c r="AA36" s="7">
        <v>4538280</v>
      </c>
    </row>
    <row r="37" spans="1:27" ht="24.75" customHeight="1">
      <c r="A37" s="5" t="s">
        <v>36</v>
      </c>
      <c r="B37" s="6">
        <v>457</v>
      </c>
      <c r="C37" s="7">
        <v>13710</v>
      </c>
      <c r="D37" s="6">
        <v>558</v>
      </c>
      <c r="E37" s="7">
        <v>16740</v>
      </c>
      <c r="F37" s="6">
        <v>641</v>
      </c>
      <c r="G37" s="7">
        <v>19230</v>
      </c>
      <c r="H37" s="6">
        <v>606</v>
      </c>
      <c r="I37" s="7">
        <v>18180</v>
      </c>
      <c r="J37" s="6">
        <v>666</v>
      </c>
      <c r="K37" s="7">
        <v>19980</v>
      </c>
      <c r="L37" s="6">
        <v>633</v>
      </c>
      <c r="M37" s="7">
        <v>18990</v>
      </c>
      <c r="N37" s="6">
        <v>452</v>
      </c>
      <c r="O37" s="7">
        <v>13560</v>
      </c>
      <c r="P37" s="6">
        <v>512</v>
      </c>
      <c r="Q37" s="7">
        <v>15360</v>
      </c>
      <c r="R37" s="6">
        <v>544</v>
      </c>
      <c r="S37" s="7">
        <v>16320</v>
      </c>
      <c r="T37" s="6">
        <v>564</v>
      </c>
      <c r="U37" s="7">
        <v>16920</v>
      </c>
      <c r="V37" s="6">
        <v>572</v>
      </c>
      <c r="W37" s="7">
        <v>17160</v>
      </c>
      <c r="X37" s="6">
        <v>504</v>
      </c>
      <c r="Y37" s="7">
        <v>15120</v>
      </c>
      <c r="Z37" s="6">
        <v>6709</v>
      </c>
      <c r="AA37" s="7">
        <v>201270</v>
      </c>
    </row>
    <row r="38" spans="1:27" ht="24.75" customHeight="1">
      <c r="A38" s="5" t="s">
        <v>37</v>
      </c>
      <c r="B38" s="6">
        <v>8229</v>
      </c>
      <c r="C38" s="7">
        <v>740610</v>
      </c>
      <c r="D38" s="6">
        <v>10539</v>
      </c>
      <c r="E38" s="7">
        <v>948510</v>
      </c>
      <c r="F38" s="6">
        <v>11887</v>
      </c>
      <c r="G38" s="7">
        <v>1069830</v>
      </c>
      <c r="H38" s="6">
        <v>11443</v>
      </c>
      <c r="I38" s="7">
        <v>1029870</v>
      </c>
      <c r="J38" s="6">
        <v>12873</v>
      </c>
      <c r="K38" s="7">
        <v>1158570</v>
      </c>
      <c r="L38" s="6">
        <v>12474</v>
      </c>
      <c r="M38" s="7">
        <v>1122660</v>
      </c>
      <c r="N38" s="6">
        <v>10015</v>
      </c>
      <c r="O38" s="7">
        <v>901350</v>
      </c>
      <c r="P38" s="6">
        <v>10627</v>
      </c>
      <c r="Q38" s="7">
        <v>956430</v>
      </c>
      <c r="R38" s="6">
        <v>11722</v>
      </c>
      <c r="S38" s="7">
        <v>1054980</v>
      </c>
      <c r="T38" s="6">
        <v>12389</v>
      </c>
      <c r="U38" s="7">
        <v>1115010</v>
      </c>
      <c r="V38" s="6">
        <v>13264</v>
      </c>
      <c r="W38" s="7">
        <v>1193760</v>
      </c>
      <c r="X38" s="6">
        <v>11132</v>
      </c>
      <c r="Y38" s="7">
        <v>1001880</v>
      </c>
      <c r="Z38" s="6">
        <v>136594</v>
      </c>
      <c r="AA38" s="7">
        <v>12293460</v>
      </c>
    </row>
    <row r="39" spans="1:27" ht="24.75" customHeight="1" thickBot="1">
      <c r="A39" s="5" t="s">
        <v>38</v>
      </c>
      <c r="B39" s="6">
        <v>1481</v>
      </c>
      <c r="C39" s="7">
        <v>66645</v>
      </c>
      <c r="D39" s="6">
        <v>2116</v>
      </c>
      <c r="E39" s="7">
        <v>95220</v>
      </c>
      <c r="F39" s="6">
        <v>2560</v>
      </c>
      <c r="G39" s="7">
        <v>115200</v>
      </c>
      <c r="H39" s="6">
        <v>2519</v>
      </c>
      <c r="I39" s="7">
        <v>113355</v>
      </c>
      <c r="J39" s="6">
        <v>2756</v>
      </c>
      <c r="K39" s="7">
        <v>124020</v>
      </c>
      <c r="L39" s="6">
        <v>2756</v>
      </c>
      <c r="M39" s="7">
        <v>124020</v>
      </c>
      <c r="N39" s="6">
        <v>2241</v>
      </c>
      <c r="O39" s="7">
        <v>100845</v>
      </c>
      <c r="P39" s="6">
        <v>2272</v>
      </c>
      <c r="Q39" s="7">
        <v>102240</v>
      </c>
      <c r="R39" s="6">
        <v>2459</v>
      </c>
      <c r="S39" s="7">
        <v>110655</v>
      </c>
      <c r="T39" s="6">
        <v>2902</v>
      </c>
      <c r="U39" s="7">
        <v>130590</v>
      </c>
      <c r="V39" s="6">
        <v>2942</v>
      </c>
      <c r="W39" s="7">
        <v>132390</v>
      </c>
      <c r="X39" s="6">
        <v>2355</v>
      </c>
      <c r="Y39" s="7">
        <v>105975</v>
      </c>
      <c r="Z39" s="6">
        <v>29359</v>
      </c>
      <c r="AA39" s="7">
        <v>1321155</v>
      </c>
    </row>
    <row r="40" spans="1:27" ht="24.75" customHeight="1" thickBot="1">
      <c r="A40" s="2" t="s">
        <v>39</v>
      </c>
      <c r="B40" s="3">
        <v>225</v>
      </c>
      <c r="C40" s="4">
        <v>33915</v>
      </c>
      <c r="D40" s="3">
        <v>231</v>
      </c>
      <c r="E40" s="4">
        <v>34340</v>
      </c>
      <c r="F40" s="3">
        <v>271</v>
      </c>
      <c r="G40" s="4">
        <v>40375</v>
      </c>
      <c r="H40" s="3">
        <v>267</v>
      </c>
      <c r="I40" s="4">
        <v>38335</v>
      </c>
      <c r="J40" s="3">
        <v>318</v>
      </c>
      <c r="K40" s="4">
        <v>47090</v>
      </c>
      <c r="L40" s="3">
        <v>249</v>
      </c>
      <c r="M40" s="4">
        <v>36125</v>
      </c>
      <c r="N40" s="3">
        <v>266</v>
      </c>
      <c r="O40" s="4">
        <v>37570</v>
      </c>
      <c r="P40" s="3">
        <v>283</v>
      </c>
      <c r="Q40" s="4">
        <v>41650</v>
      </c>
      <c r="R40" s="3">
        <v>259</v>
      </c>
      <c r="S40" s="4">
        <v>37995</v>
      </c>
      <c r="T40" s="3">
        <v>404</v>
      </c>
      <c r="U40" s="4">
        <v>57970</v>
      </c>
      <c r="V40" s="3">
        <v>349</v>
      </c>
      <c r="W40" s="4">
        <v>50405</v>
      </c>
      <c r="X40" s="3">
        <v>263</v>
      </c>
      <c r="Y40" s="4">
        <v>38675</v>
      </c>
      <c r="Z40" s="3">
        <v>3385</v>
      </c>
      <c r="AA40" s="4">
        <v>494445</v>
      </c>
    </row>
    <row r="41" spans="1:27" ht="24.75" customHeight="1">
      <c r="A41" s="5" t="s">
        <v>40</v>
      </c>
      <c r="B41" s="6">
        <v>174</v>
      </c>
      <c r="C41" s="7">
        <v>29580</v>
      </c>
      <c r="D41" s="6">
        <v>173</v>
      </c>
      <c r="E41" s="7">
        <v>29410</v>
      </c>
      <c r="F41" s="6">
        <v>204</v>
      </c>
      <c r="G41" s="7">
        <v>34680</v>
      </c>
      <c r="H41" s="6">
        <v>184</v>
      </c>
      <c r="I41" s="7">
        <v>31280</v>
      </c>
      <c r="J41" s="6">
        <v>236</v>
      </c>
      <c r="K41" s="7">
        <v>40120</v>
      </c>
      <c r="L41" s="6">
        <v>176</v>
      </c>
      <c r="M41" s="7">
        <v>29920</v>
      </c>
      <c r="N41" s="6">
        <v>176</v>
      </c>
      <c r="O41" s="7">
        <v>29920</v>
      </c>
      <c r="P41" s="6">
        <v>207</v>
      </c>
      <c r="Q41" s="7">
        <v>35190</v>
      </c>
      <c r="R41" s="6">
        <v>188</v>
      </c>
      <c r="S41" s="7">
        <v>31960</v>
      </c>
      <c r="T41" s="6">
        <v>278</v>
      </c>
      <c r="U41" s="7">
        <v>47260</v>
      </c>
      <c r="V41" s="6">
        <v>244</v>
      </c>
      <c r="W41" s="7">
        <v>41480</v>
      </c>
      <c r="X41" s="6">
        <v>192</v>
      </c>
      <c r="Y41" s="7">
        <v>32640</v>
      </c>
      <c r="Z41" s="6">
        <v>2432</v>
      </c>
      <c r="AA41" s="7">
        <v>413440</v>
      </c>
    </row>
    <row r="42" spans="1:27" ht="24.75" customHeight="1" thickBot="1">
      <c r="A42" s="5" t="s">
        <v>41</v>
      </c>
      <c r="B42" s="6">
        <v>51</v>
      </c>
      <c r="C42" s="7">
        <v>4335</v>
      </c>
      <c r="D42" s="6">
        <v>58</v>
      </c>
      <c r="E42" s="7">
        <v>4930</v>
      </c>
      <c r="F42" s="6">
        <v>67</v>
      </c>
      <c r="G42" s="7">
        <v>5695</v>
      </c>
      <c r="H42" s="6">
        <v>83</v>
      </c>
      <c r="I42" s="7">
        <v>7055</v>
      </c>
      <c r="J42" s="6">
        <v>82</v>
      </c>
      <c r="K42" s="7">
        <v>6970</v>
      </c>
      <c r="L42" s="6">
        <v>73</v>
      </c>
      <c r="M42" s="7">
        <v>6205</v>
      </c>
      <c r="N42" s="6">
        <v>90</v>
      </c>
      <c r="O42" s="7">
        <v>7650</v>
      </c>
      <c r="P42" s="6">
        <v>76</v>
      </c>
      <c r="Q42" s="7">
        <v>6460</v>
      </c>
      <c r="R42" s="6">
        <v>71</v>
      </c>
      <c r="S42" s="7">
        <v>6035</v>
      </c>
      <c r="T42" s="6">
        <v>126</v>
      </c>
      <c r="U42" s="7">
        <v>10710</v>
      </c>
      <c r="V42" s="6">
        <v>105</v>
      </c>
      <c r="W42" s="7">
        <v>8925</v>
      </c>
      <c r="X42" s="6">
        <v>71</v>
      </c>
      <c r="Y42" s="7">
        <v>6035</v>
      </c>
      <c r="Z42" s="6">
        <v>953</v>
      </c>
      <c r="AA42" s="7">
        <v>81005</v>
      </c>
    </row>
    <row r="43" spans="1:27" ht="24.75" customHeight="1" thickBot="1">
      <c r="A43" s="2" t="s">
        <v>42</v>
      </c>
      <c r="B43" s="3">
        <v>525</v>
      </c>
      <c r="C43" s="4">
        <v>113400</v>
      </c>
      <c r="D43" s="3">
        <v>489</v>
      </c>
      <c r="E43" s="4">
        <v>101040</v>
      </c>
      <c r="F43" s="3">
        <v>510</v>
      </c>
      <c r="G43" s="4">
        <v>105480</v>
      </c>
      <c r="H43" s="3">
        <v>565</v>
      </c>
      <c r="I43" s="4">
        <v>118920</v>
      </c>
      <c r="J43" s="3">
        <v>547</v>
      </c>
      <c r="K43" s="4">
        <v>113280</v>
      </c>
      <c r="L43" s="3">
        <v>478</v>
      </c>
      <c r="M43" s="4">
        <v>99240</v>
      </c>
      <c r="N43" s="3">
        <v>510</v>
      </c>
      <c r="O43" s="4">
        <v>106080</v>
      </c>
      <c r="P43" s="3">
        <v>566</v>
      </c>
      <c r="Q43" s="4">
        <v>117840</v>
      </c>
      <c r="R43" s="3">
        <v>594</v>
      </c>
      <c r="S43" s="4">
        <v>125040</v>
      </c>
      <c r="T43" s="3">
        <v>661</v>
      </c>
      <c r="U43" s="4">
        <v>136920</v>
      </c>
      <c r="V43" s="3">
        <v>610</v>
      </c>
      <c r="W43" s="4">
        <v>129960</v>
      </c>
      <c r="X43" s="3">
        <v>535</v>
      </c>
      <c r="Y43" s="4">
        <v>114120</v>
      </c>
      <c r="Z43" s="3">
        <v>6590</v>
      </c>
      <c r="AA43" s="4">
        <v>1381320</v>
      </c>
    </row>
    <row r="44" spans="1:27" ht="24.75" customHeight="1">
      <c r="A44" s="5" t="s">
        <v>43</v>
      </c>
      <c r="B44" s="6">
        <v>420</v>
      </c>
      <c r="C44" s="7">
        <v>100800</v>
      </c>
      <c r="D44" s="6">
        <v>353</v>
      </c>
      <c r="E44" s="7">
        <v>84720</v>
      </c>
      <c r="F44" s="6">
        <v>369</v>
      </c>
      <c r="G44" s="7">
        <v>88560</v>
      </c>
      <c r="H44" s="6">
        <v>426</v>
      </c>
      <c r="I44" s="7">
        <v>102240</v>
      </c>
      <c r="J44" s="6">
        <v>397</v>
      </c>
      <c r="K44" s="7">
        <v>95280</v>
      </c>
      <c r="L44" s="6">
        <v>349</v>
      </c>
      <c r="M44" s="7">
        <v>83760</v>
      </c>
      <c r="N44" s="6">
        <v>374</v>
      </c>
      <c r="O44" s="7">
        <v>89760</v>
      </c>
      <c r="P44" s="6">
        <v>416</v>
      </c>
      <c r="Q44" s="7">
        <v>99840</v>
      </c>
      <c r="R44" s="6">
        <v>448</v>
      </c>
      <c r="S44" s="7">
        <v>107520</v>
      </c>
      <c r="T44" s="6">
        <v>480</v>
      </c>
      <c r="U44" s="7">
        <v>115200</v>
      </c>
      <c r="V44" s="6">
        <v>473</v>
      </c>
      <c r="W44" s="7">
        <v>113520</v>
      </c>
      <c r="X44" s="6">
        <v>416</v>
      </c>
      <c r="Y44" s="7">
        <v>99840</v>
      </c>
      <c r="Z44" s="6">
        <v>4921</v>
      </c>
      <c r="AA44" s="7">
        <v>1181040</v>
      </c>
    </row>
    <row r="45" spans="1:27" ht="24.75" customHeight="1" thickBot="1">
      <c r="A45" s="5" t="s">
        <v>44</v>
      </c>
      <c r="B45" s="6">
        <v>105</v>
      </c>
      <c r="C45" s="7">
        <v>12600</v>
      </c>
      <c r="D45" s="6">
        <v>136</v>
      </c>
      <c r="E45" s="7">
        <v>16320</v>
      </c>
      <c r="F45" s="6">
        <v>141</v>
      </c>
      <c r="G45" s="7">
        <v>16920</v>
      </c>
      <c r="H45" s="6">
        <v>139</v>
      </c>
      <c r="I45" s="7">
        <v>16680</v>
      </c>
      <c r="J45" s="6">
        <v>150</v>
      </c>
      <c r="K45" s="7">
        <v>18000</v>
      </c>
      <c r="L45" s="6">
        <v>129</v>
      </c>
      <c r="M45" s="7">
        <v>15480</v>
      </c>
      <c r="N45" s="6">
        <v>136</v>
      </c>
      <c r="O45" s="7">
        <v>16320</v>
      </c>
      <c r="P45" s="6">
        <v>150</v>
      </c>
      <c r="Q45" s="7">
        <v>18000</v>
      </c>
      <c r="R45" s="6">
        <v>146</v>
      </c>
      <c r="S45" s="7">
        <v>17520</v>
      </c>
      <c r="T45" s="6">
        <v>181</v>
      </c>
      <c r="U45" s="7">
        <v>21720</v>
      </c>
      <c r="V45" s="6">
        <v>137</v>
      </c>
      <c r="W45" s="7">
        <v>16440</v>
      </c>
      <c r="X45" s="6">
        <v>119</v>
      </c>
      <c r="Y45" s="7">
        <v>14280</v>
      </c>
      <c r="Z45" s="6">
        <v>1669</v>
      </c>
      <c r="AA45" s="7">
        <v>200280</v>
      </c>
    </row>
    <row r="46" spans="1:27" ht="24.75" customHeight="1" thickBot="1">
      <c r="A46" s="15" t="s">
        <v>45</v>
      </c>
      <c r="B46" s="3">
        <v>690</v>
      </c>
      <c r="C46" s="4">
        <v>171576</v>
      </c>
      <c r="D46" s="3">
        <v>673</v>
      </c>
      <c r="E46" s="4">
        <v>154470</v>
      </c>
      <c r="F46" s="3">
        <v>543</v>
      </c>
      <c r="G46" s="4">
        <v>118324</v>
      </c>
      <c r="H46" s="3">
        <v>308</v>
      </c>
      <c r="I46" s="4">
        <v>71988</v>
      </c>
      <c r="J46" s="3">
        <v>385</v>
      </c>
      <c r="K46" s="4">
        <v>90758</v>
      </c>
      <c r="L46" s="3">
        <v>464</v>
      </c>
      <c r="M46" s="4">
        <v>110297</v>
      </c>
      <c r="N46" s="3">
        <v>361</v>
      </c>
      <c r="O46" s="4">
        <v>84540</v>
      </c>
      <c r="P46" s="3">
        <v>624</v>
      </c>
      <c r="Q46" s="4">
        <v>158054</v>
      </c>
      <c r="R46" s="3">
        <v>809</v>
      </c>
      <c r="S46" s="4">
        <v>193522</v>
      </c>
      <c r="T46" s="3">
        <v>1114</v>
      </c>
      <c r="U46" s="4">
        <v>236081</v>
      </c>
      <c r="V46" s="3">
        <v>573</v>
      </c>
      <c r="W46" s="4">
        <v>134212</v>
      </c>
      <c r="X46" s="3">
        <v>361</v>
      </c>
      <c r="Y46" s="4">
        <v>85034</v>
      </c>
      <c r="Z46" s="3">
        <v>6905</v>
      </c>
      <c r="AA46" s="4">
        <v>1608856</v>
      </c>
    </row>
    <row r="47" spans="1:27" ht="24.75" customHeight="1">
      <c r="A47" s="5" t="s">
        <v>163</v>
      </c>
      <c r="B47" s="6">
        <v>90</v>
      </c>
      <c r="C47" s="7">
        <v>17460</v>
      </c>
      <c r="D47" s="6">
        <v>76</v>
      </c>
      <c r="E47" s="7">
        <v>14744</v>
      </c>
      <c r="F47" s="6">
        <v>50</v>
      </c>
      <c r="G47" s="7">
        <v>9700</v>
      </c>
      <c r="H47" s="6">
        <v>33</v>
      </c>
      <c r="I47" s="7">
        <v>6402</v>
      </c>
      <c r="J47" s="6">
        <v>53</v>
      </c>
      <c r="K47" s="7">
        <v>10282</v>
      </c>
      <c r="L47" s="6">
        <v>45</v>
      </c>
      <c r="M47" s="7">
        <v>8730</v>
      </c>
      <c r="N47" s="6">
        <v>35</v>
      </c>
      <c r="O47" s="7">
        <v>6790</v>
      </c>
      <c r="P47" s="6">
        <v>59</v>
      </c>
      <c r="Q47" s="7">
        <v>11446</v>
      </c>
      <c r="R47" s="6">
        <v>83</v>
      </c>
      <c r="S47" s="7">
        <v>16102</v>
      </c>
      <c r="T47" s="6">
        <v>87</v>
      </c>
      <c r="U47" s="7">
        <v>16878</v>
      </c>
      <c r="V47" s="6">
        <v>82</v>
      </c>
      <c r="W47" s="7">
        <v>15908</v>
      </c>
      <c r="X47" s="6">
        <v>59</v>
      </c>
      <c r="Y47" s="7">
        <v>11446</v>
      </c>
      <c r="Z47" s="6">
        <v>752</v>
      </c>
      <c r="AA47" s="7">
        <v>145888</v>
      </c>
    </row>
    <row r="48" spans="1:27" ht="24.75" customHeight="1">
      <c r="A48" s="5" t="s">
        <v>164</v>
      </c>
      <c r="B48" s="6">
        <v>8</v>
      </c>
      <c r="C48" s="7">
        <v>776</v>
      </c>
      <c r="D48" s="6">
        <v>13</v>
      </c>
      <c r="E48" s="7">
        <v>1261</v>
      </c>
      <c r="F48" s="6">
        <v>17</v>
      </c>
      <c r="G48" s="7">
        <v>1649</v>
      </c>
      <c r="H48" s="6">
        <v>3</v>
      </c>
      <c r="I48" s="7">
        <v>291</v>
      </c>
      <c r="J48" s="6">
        <v>8</v>
      </c>
      <c r="K48" s="7">
        <v>776</v>
      </c>
      <c r="L48" s="6">
        <v>11</v>
      </c>
      <c r="M48" s="7">
        <v>1067</v>
      </c>
      <c r="N48" s="6">
        <v>5</v>
      </c>
      <c r="O48" s="7">
        <v>485</v>
      </c>
      <c r="P48" s="6">
        <v>4</v>
      </c>
      <c r="Q48" s="7">
        <v>388</v>
      </c>
      <c r="R48" s="6">
        <v>10</v>
      </c>
      <c r="S48" s="7">
        <v>970</v>
      </c>
      <c r="T48" s="6">
        <v>24</v>
      </c>
      <c r="U48" s="7">
        <v>2328</v>
      </c>
      <c r="V48" s="6">
        <v>7</v>
      </c>
      <c r="W48" s="7">
        <v>679</v>
      </c>
      <c r="X48" s="6">
        <v>4</v>
      </c>
      <c r="Y48" s="7">
        <v>388</v>
      </c>
      <c r="Z48" s="6">
        <v>114</v>
      </c>
      <c r="AA48" s="7">
        <v>11058</v>
      </c>
    </row>
    <row r="49" spans="1:27" ht="24.75" customHeight="1">
      <c r="A49" s="5" t="s">
        <v>48</v>
      </c>
      <c r="B49" s="6">
        <v>73</v>
      </c>
      <c r="C49" s="7">
        <v>21900</v>
      </c>
      <c r="D49" s="6">
        <v>69</v>
      </c>
      <c r="E49" s="7">
        <v>20700</v>
      </c>
      <c r="F49" s="6">
        <v>67</v>
      </c>
      <c r="G49" s="7">
        <v>20100</v>
      </c>
      <c r="H49" s="6">
        <v>33</v>
      </c>
      <c r="I49" s="7">
        <v>9900</v>
      </c>
      <c r="J49" s="6">
        <v>64</v>
      </c>
      <c r="K49" s="7">
        <v>19200</v>
      </c>
      <c r="L49" s="6">
        <v>50</v>
      </c>
      <c r="M49" s="7">
        <v>15000</v>
      </c>
      <c r="N49" s="6">
        <v>34</v>
      </c>
      <c r="O49" s="7">
        <v>10200</v>
      </c>
      <c r="P49" s="6">
        <v>60</v>
      </c>
      <c r="Q49" s="7">
        <v>18000</v>
      </c>
      <c r="R49" s="6">
        <v>94</v>
      </c>
      <c r="S49" s="7">
        <v>28200</v>
      </c>
      <c r="T49" s="6">
        <v>113</v>
      </c>
      <c r="U49" s="7">
        <v>33900</v>
      </c>
      <c r="V49" s="6">
        <v>62</v>
      </c>
      <c r="W49" s="7">
        <v>18600</v>
      </c>
      <c r="X49" s="6">
        <v>53</v>
      </c>
      <c r="Y49" s="7">
        <v>15900</v>
      </c>
      <c r="Z49" s="6">
        <v>772</v>
      </c>
      <c r="AA49" s="7">
        <v>231600</v>
      </c>
    </row>
    <row r="50" spans="1:27" ht="24.75" customHeight="1">
      <c r="A50" s="5" t="s">
        <v>49</v>
      </c>
      <c r="B50" s="6">
        <v>44</v>
      </c>
      <c r="C50" s="7">
        <v>6600</v>
      </c>
      <c r="D50" s="6">
        <v>77</v>
      </c>
      <c r="E50" s="7">
        <v>11550</v>
      </c>
      <c r="F50" s="6">
        <v>102</v>
      </c>
      <c r="G50" s="7">
        <v>15300</v>
      </c>
      <c r="H50" s="6">
        <v>22</v>
      </c>
      <c r="I50" s="7">
        <v>3300</v>
      </c>
      <c r="J50" s="6">
        <v>31</v>
      </c>
      <c r="K50" s="7">
        <v>4650</v>
      </c>
      <c r="L50" s="6">
        <v>40</v>
      </c>
      <c r="M50" s="7">
        <v>6000</v>
      </c>
      <c r="N50" s="6">
        <v>34</v>
      </c>
      <c r="O50" s="7">
        <v>5100</v>
      </c>
      <c r="P50" s="6">
        <v>24</v>
      </c>
      <c r="Q50" s="7">
        <v>3600</v>
      </c>
      <c r="R50" s="6">
        <v>66</v>
      </c>
      <c r="S50" s="7">
        <v>9900</v>
      </c>
      <c r="T50" s="6">
        <v>245</v>
      </c>
      <c r="U50" s="7">
        <v>36750</v>
      </c>
      <c r="V50" s="6">
        <v>53</v>
      </c>
      <c r="W50" s="7">
        <v>7950</v>
      </c>
      <c r="X50" s="6">
        <v>31</v>
      </c>
      <c r="Y50" s="7">
        <v>4650</v>
      </c>
      <c r="Z50" s="6">
        <v>769</v>
      </c>
      <c r="AA50" s="7">
        <v>115350</v>
      </c>
    </row>
    <row r="51" spans="1:27" ht="24.75" customHeight="1">
      <c r="A51" s="5" t="s">
        <v>165</v>
      </c>
      <c r="B51" s="6">
        <v>204</v>
      </c>
      <c r="C51" s="7">
        <v>46920</v>
      </c>
      <c r="D51" s="6">
        <v>175</v>
      </c>
      <c r="E51" s="7">
        <v>40250</v>
      </c>
      <c r="F51" s="6">
        <v>84</v>
      </c>
      <c r="G51" s="7">
        <v>19320</v>
      </c>
      <c r="H51" s="6">
        <v>72</v>
      </c>
      <c r="I51" s="7">
        <v>16560</v>
      </c>
      <c r="J51" s="6">
        <v>103</v>
      </c>
      <c r="K51" s="7">
        <v>23690</v>
      </c>
      <c r="L51" s="6">
        <v>138</v>
      </c>
      <c r="M51" s="7">
        <v>31740</v>
      </c>
      <c r="N51" s="6">
        <v>113</v>
      </c>
      <c r="O51" s="7">
        <v>25990</v>
      </c>
      <c r="P51" s="6">
        <v>196</v>
      </c>
      <c r="Q51" s="7">
        <v>45080</v>
      </c>
      <c r="R51" s="6">
        <v>201</v>
      </c>
      <c r="S51" s="7">
        <v>46230</v>
      </c>
      <c r="T51" s="6">
        <v>166</v>
      </c>
      <c r="U51" s="7">
        <v>38180</v>
      </c>
      <c r="V51" s="6">
        <v>185</v>
      </c>
      <c r="W51" s="7">
        <v>42550</v>
      </c>
      <c r="X51" s="6">
        <v>109</v>
      </c>
      <c r="Y51" s="7">
        <v>25070</v>
      </c>
      <c r="Z51" s="6">
        <v>1746</v>
      </c>
      <c r="AA51" s="7">
        <v>401580</v>
      </c>
    </row>
    <row r="52" spans="1:27" ht="24.75" customHeight="1">
      <c r="A52" s="5" t="s">
        <v>166</v>
      </c>
      <c r="B52" s="6">
        <v>18</v>
      </c>
      <c r="C52" s="7">
        <v>2070</v>
      </c>
      <c r="D52" s="6">
        <v>17</v>
      </c>
      <c r="E52" s="7">
        <v>1955</v>
      </c>
      <c r="F52" s="6">
        <v>12</v>
      </c>
      <c r="G52" s="7">
        <v>1380</v>
      </c>
      <c r="H52" s="6">
        <v>13</v>
      </c>
      <c r="I52" s="7">
        <v>1495</v>
      </c>
      <c r="J52" s="6">
        <v>11</v>
      </c>
      <c r="K52" s="7">
        <v>1265</v>
      </c>
      <c r="L52" s="6">
        <v>26</v>
      </c>
      <c r="M52" s="7">
        <v>2990</v>
      </c>
      <c r="N52" s="6">
        <v>12</v>
      </c>
      <c r="O52" s="7">
        <v>1380</v>
      </c>
      <c r="P52" s="6">
        <v>16</v>
      </c>
      <c r="Q52" s="7">
        <v>1840</v>
      </c>
      <c r="R52" s="6">
        <v>16</v>
      </c>
      <c r="S52" s="7">
        <v>1840</v>
      </c>
      <c r="T52" s="6">
        <v>29</v>
      </c>
      <c r="U52" s="7">
        <v>3335</v>
      </c>
      <c r="V52" s="6">
        <v>23</v>
      </c>
      <c r="W52" s="7">
        <v>2645</v>
      </c>
      <c r="X52" s="6">
        <v>13</v>
      </c>
      <c r="Y52" s="7">
        <v>1495</v>
      </c>
      <c r="Z52" s="6">
        <v>206</v>
      </c>
      <c r="AA52" s="7">
        <v>23690</v>
      </c>
    </row>
    <row r="53" spans="1:27" ht="24.75" customHeight="1">
      <c r="A53" s="5" t="s">
        <v>52</v>
      </c>
      <c r="B53" s="6">
        <v>157</v>
      </c>
      <c r="C53" s="7">
        <v>58090</v>
      </c>
      <c r="D53" s="6">
        <v>100</v>
      </c>
      <c r="E53" s="7">
        <v>37000</v>
      </c>
      <c r="F53" s="6">
        <v>64</v>
      </c>
      <c r="G53" s="7">
        <v>23680</v>
      </c>
      <c r="H53" s="6">
        <v>52</v>
      </c>
      <c r="I53" s="7">
        <v>19240</v>
      </c>
      <c r="J53" s="6">
        <v>52</v>
      </c>
      <c r="K53" s="7">
        <v>19240</v>
      </c>
      <c r="L53" s="6">
        <v>88</v>
      </c>
      <c r="M53" s="7">
        <v>32560</v>
      </c>
      <c r="N53" s="6">
        <v>59</v>
      </c>
      <c r="O53" s="7">
        <v>21830</v>
      </c>
      <c r="P53" s="6">
        <v>155</v>
      </c>
      <c r="Q53" s="7">
        <v>57350</v>
      </c>
      <c r="R53" s="6">
        <v>149</v>
      </c>
      <c r="S53" s="7">
        <v>55130</v>
      </c>
      <c r="T53" s="6">
        <v>116</v>
      </c>
      <c r="U53" s="7">
        <v>42920</v>
      </c>
      <c r="V53" s="6">
        <v>87</v>
      </c>
      <c r="W53" s="7">
        <v>32190</v>
      </c>
      <c r="X53" s="6">
        <v>49</v>
      </c>
      <c r="Y53" s="7">
        <v>18130</v>
      </c>
      <c r="Z53" s="6">
        <v>1128</v>
      </c>
      <c r="AA53" s="7">
        <v>417360</v>
      </c>
    </row>
    <row r="54" spans="1:27" ht="24.75" customHeight="1" thickBot="1">
      <c r="A54" s="5" t="s">
        <v>53</v>
      </c>
      <c r="B54" s="6">
        <v>96</v>
      </c>
      <c r="C54" s="7">
        <v>17760</v>
      </c>
      <c r="D54" s="6">
        <v>146</v>
      </c>
      <c r="E54" s="7">
        <v>27010</v>
      </c>
      <c r="F54" s="6">
        <v>147</v>
      </c>
      <c r="G54" s="7">
        <v>27195</v>
      </c>
      <c r="H54" s="6">
        <v>80</v>
      </c>
      <c r="I54" s="7">
        <v>14800</v>
      </c>
      <c r="J54" s="6">
        <v>63</v>
      </c>
      <c r="K54" s="7">
        <v>11655</v>
      </c>
      <c r="L54" s="6">
        <v>66</v>
      </c>
      <c r="M54" s="7">
        <v>12210</v>
      </c>
      <c r="N54" s="6">
        <v>69</v>
      </c>
      <c r="O54" s="7">
        <v>12765</v>
      </c>
      <c r="P54" s="6">
        <v>110</v>
      </c>
      <c r="Q54" s="7">
        <v>20350</v>
      </c>
      <c r="R54" s="6">
        <v>190</v>
      </c>
      <c r="S54" s="7">
        <v>35150</v>
      </c>
      <c r="T54" s="6">
        <v>334</v>
      </c>
      <c r="U54" s="7">
        <v>61790</v>
      </c>
      <c r="V54" s="6">
        <v>74</v>
      </c>
      <c r="W54" s="7">
        <v>13690</v>
      </c>
      <c r="X54" s="6">
        <v>43</v>
      </c>
      <c r="Y54" s="7">
        <v>7955</v>
      </c>
      <c r="Z54" s="6">
        <v>1418</v>
      </c>
      <c r="AA54" s="7">
        <v>262330</v>
      </c>
    </row>
    <row r="55" spans="1:27" ht="24.75" customHeight="1" thickBot="1">
      <c r="A55" s="2" t="s">
        <v>54</v>
      </c>
      <c r="B55" s="3">
        <v>388</v>
      </c>
      <c r="C55" s="4">
        <v>141750</v>
      </c>
      <c r="D55" s="3">
        <v>272</v>
      </c>
      <c r="E55" s="4">
        <v>97860</v>
      </c>
      <c r="F55" s="3">
        <v>217</v>
      </c>
      <c r="G55" s="4">
        <v>76020</v>
      </c>
      <c r="H55" s="3">
        <v>199</v>
      </c>
      <c r="I55" s="4">
        <v>70770</v>
      </c>
      <c r="J55" s="3">
        <v>221</v>
      </c>
      <c r="K55" s="4">
        <v>82110</v>
      </c>
      <c r="L55" s="3">
        <v>265</v>
      </c>
      <c r="M55" s="4">
        <v>95340</v>
      </c>
      <c r="N55" s="3">
        <v>337</v>
      </c>
      <c r="O55" s="4">
        <v>123480</v>
      </c>
      <c r="P55" s="3">
        <v>313</v>
      </c>
      <c r="Q55" s="4">
        <v>115290</v>
      </c>
      <c r="R55" s="3">
        <v>308</v>
      </c>
      <c r="S55" s="4">
        <v>110880</v>
      </c>
      <c r="T55" s="3">
        <v>381</v>
      </c>
      <c r="U55" s="4">
        <v>133140</v>
      </c>
      <c r="V55" s="3">
        <v>281</v>
      </c>
      <c r="W55" s="4">
        <v>103530</v>
      </c>
      <c r="X55" s="3">
        <v>310</v>
      </c>
      <c r="Y55" s="4">
        <v>115080</v>
      </c>
      <c r="Z55" s="3">
        <v>3492</v>
      </c>
      <c r="AA55" s="4">
        <v>1265250</v>
      </c>
    </row>
    <row r="56" spans="1:27" ht="24.75" customHeight="1">
      <c r="A56" s="5" t="s">
        <v>55</v>
      </c>
      <c r="B56" s="16">
        <v>287</v>
      </c>
      <c r="C56" s="11">
        <v>120540</v>
      </c>
      <c r="D56" s="19">
        <v>194</v>
      </c>
      <c r="E56" s="11">
        <v>81480</v>
      </c>
      <c r="F56" s="19">
        <v>145</v>
      </c>
      <c r="G56" s="11">
        <v>60900</v>
      </c>
      <c r="H56" s="19">
        <v>138</v>
      </c>
      <c r="I56" s="11">
        <v>57960</v>
      </c>
      <c r="J56" s="19">
        <v>170</v>
      </c>
      <c r="K56" s="11">
        <v>71400</v>
      </c>
      <c r="L56" s="19">
        <v>189</v>
      </c>
      <c r="M56" s="11">
        <v>79380</v>
      </c>
      <c r="N56" s="19">
        <v>251</v>
      </c>
      <c r="O56" s="11">
        <v>105420</v>
      </c>
      <c r="P56" s="19">
        <v>236</v>
      </c>
      <c r="Q56" s="11">
        <v>99120</v>
      </c>
      <c r="R56" s="19">
        <v>220</v>
      </c>
      <c r="S56" s="11">
        <v>92400</v>
      </c>
      <c r="T56" s="19">
        <v>253</v>
      </c>
      <c r="U56" s="11">
        <v>106260</v>
      </c>
      <c r="V56" s="19">
        <v>212</v>
      </c>
      <c r="W56" s="11">
        <v>89040</v>
      </c>
      <c r="X56" s="19">
        <v>238</v>
      </c>
      <c r="Y56" s="11">
        <v>99960</v>
      </c>
      <c r="Z56" s="19">
        <v>2533</v>
      </c>
      <c r="AA56" s="11">
        <v>1063860</v>
      </c>
    </row>
    <row r="57" spans="1:27" ht="24.75" customHeight="1" thickBot="1">
      <c r="A57" s="5" t="s">
        <v>56</v>
      </c>
      <c r="B57" s="17">
        <v>101</v>
      </c>
      <c r="C57" s="18">
        <v>21210</v>
      </c>
      <c r="D57" s="13">
        <v>78</v>
      </c>
      <c r="E57" s="18">
        <v>16380</v>
      </c>
      <c r="F57" s="13">
        <v>72</v>
      </c>
      <c r="G57" s="18">
        <v>15120</v>
      </c>
      <c r="H57" s="13">
        <v>61</v>
      </c>
      <c r="I57" s="18">
        <v>12810</v>
      </c>
      <c r="J57" s="13">
        <v>51</v>
      </c>
      <c r="K57" s="18">
        <v>10710</v>
      </c>
      <c r="L57" s="13">
        <v>76</v>
      </c>
      <c r="M57" s="18">
        <v>15960</v>
      </c>
      <c r="N57" s="13">
        <v>86</v>
      </c>
      <c r="O57" s="18">
        <v>18060</v>
      </c>
      <c r="P57" s="13">
        <v>77</v>
      </c>
      <c r="Q57" s="18">
        <v>16170</v>
      </c>
      <c r="R57" s="13">
        <v>88</v>
      </c>
      <c r="S57" s="18">
        <v>18480</v>
      </c>
      <c r="T57" s="13">
        <v>128</v>
      </c>
      <c r="U57" s="18">
        <v>26880</v>
      </c>
      <c r="V57" s="13">
        <v>69</v>
      </c>
      <c r="W57" s="18">
        <v>14490</v>
      </c>
      <c r="X57" s="13">
        <v>72</v>
      </c>
      <c r="Y57" s="18">
        <v>15120</v>
      </c>
      <c r="Z57" s="13">
        <v>959</v>
      </c>
      <c r="AA57" s="18">
        <v>201390</v>
      </c>
    </row>
    <row r="58" spans="1:27" ht="24.75" customHeight="1" thickBot="1">
      <c r="A58" s="2" t="s">
        <v>178</v>
      </c>
      <c r="B58" s="3">
        <v>329</v>
      </c>
      <c r="C58" s="4">
        <v>236800</v>
      </c>
      <c r="D58" s="3">
        <v>213</v>
      </c>
      <c r="E58" s="4">
        <v>154000</v>
      </c>
      <c r="F58" s="3">
        <v>133</v>
      </c>
      <c r="G58" s="4">
        <v>92400</v>
      </c>
      <c r="H58" s="3">
        <v>93</v>
      </c>
      <c r="I58" s="4">
        <v>65600</v>
      </c>
      <c r="J58" s="3">
        <v>113</v>
      </c>
      <c r="K58" s="4">
        <v>81200</v>
      </c>
      <c r="L58" s="3">
        <v>129</v>
      </c>
      <c r="M58" s="4">
        <v>92000</v>
      </c>
      <c r="N58" s="3">
        <v>118</v>
      </c>
      <c r="O58" s="4">
        <v>83200</v>
      </c>
      <c r="P58" s="3">
        <v>183</v>
      </c>
      <c r="Q58" s="4">
        <v>128400</v>
      </c>
      <c r="R58" s="3">
        <v>196</v>
      </c>
      <c r="S58" s="4">
        <v>134000</v>
      </c>
      <c r="T58" s="3">
        <v>191</v>
      </c>
      <c r="U58" s="4">
        <v>118400</v>
      </c>
      <c r="V58" s="3">
        <v>110</v>
      </c>
      <c r="W58" s="4">
        <v>76800</v>
      </c>
      <c r="X58" s="3">
        <v>191</v>
      </c>
      <c r="Y58" s="4">
        <v>136400</v>
      </c>
      <c r="Z58" s="3">
        <v>1999</v>
      </c>
      <c r="AA58" s="4">
        <v>1399200</v>
      </c>
    </row>
    <row r="59" spans="1:27" ht="24.75" customHeight="1">
      <c r="A59" s="5" t="s">
        <v>57</v>
      </c>
      <c r="B59" s="19">
        <v>263</v>
      </c>
      <c r="C59" s="11">
        <v>210400</v>
      </c>
      <c r="D59" s="19">
        <v>172</v>
      </c>
      <c r="E59" s="11">
        <v>137600</v>
      </c>
      <c r="F59" s="19">
        <v>98</v>
      </c>
      <c r="G59" s="11">
        <v>78400</v>
      </c>
      <c r="H59" s="19">
        <v>71</v>
      </c>
      <c r="I59" s="11">
        <v>56800</v>
      </c>
      <c r="J59" s="19">
        <v>90</v>
      </c>
      <c r="K59" s="11">
        <v>72000</v>
      </c>
      <c r="L59" s="19">
        <v>101</v>
      </c>
      <c r="M59" s="11">
        <v>80800</v>
      </c>
      <c r="N59" s="19">
        <v>90</v>
      </c>
      <c r="O59" s="11">
        <v>72000</v>
      </c>
      <c r="P59" s="19">
        <v>138</v>
      </c>
      <c r="Q59" s="11">
        <v>110400</v>
      </c>
      <c r="R59" s="19">
        <v>139</v>
      </c>
      <c r="S59" s="11">
        <v>111200</v>
      </c>
      <c r="T59" s="19">
        <v>105</v>
      </c>
      <c r="U59" s="11">
        <v>84000</v>
      </c>
      <c r="V59" s="19">
        <v>82</v>
      </c>
      <c r="W59" s="11">
        <v>65600</v>
      </c>
      <c r="X59" s="19">
        <v>150</v>
      </c>
      <c r="Y59" s="11">
        <v>120000</v>
      </c>
      <c r="Z59" s="19">
        <v>1499</v>
      </c>
      <c r="AA59" s="11">
        <v>1199200</v>
      </c>
    </row>
    <row r="60" spans="1:27" ht="24.75" customHeight="1" thickBot="1">
      <c r="A60" s="5" t="s">
        <v>58</v>
      </c>
      <c r="B60" s="13">
        <v>66</v>
      </c>
      <c r="C60" s="14">
        <v>26400</v>
      </c>
      <c r="D60" s="13">
        <v>41</v>
      </c>
      <c r="E60" s="14">
        <v>16400</v>
      </c>
      <c r="F60" s="13">
        <v>35</v>
      </c>
      <c r="G60" s="14">
        <v>14000</v>
      </c>
      <c r="H60" s="13">
        <v>22</v>
      </c>
      <c r="I60" s="14">
        <v>8800</v>
      </c>
      <c r="J60" s="13">
        <v>23</v>
      </c>
      <c r="K60" s="14">
        <v>9200</v>
      </c>
      <c r="L60" s="13">
        <v>28</v>
      </c>
      <c r="M60" s="14">
        <v>11200</v>
      </c>
      <c r="N60" s="13">
        <v>28</v>
      </c>
      <c r="O60" s="14">
        <v>11200</v>
      </c>
      <c r="P60" s="13">
        <v>45</v>
      </c>
      <c r="Q60" s="14">
        <v>18000</v>
      </c>
      <c r="R60" s="13">
        <v>57</v>
      </c>
      <c r="S60" s="18">
        <v>22800</v>
      </c>
      <c r="T60" s="13">
        <v>86</v>
      </c>
      <c r="U60" s="18">
        <v>34400</v>
      </c>
      <c r="V60" s="13">
        <v>28</v>
      </c>
      <c r="W60" s="18">
        <v>11200</v>
      </c>
      <c r="X60" s="13">
        <v>41</v>
      </c>
      <c r="Y60" s="18">
        <v>16400</v>
      </c>
      <c r="Z60" s="13">
        <v>500</v>
      </c>
      <c r="AA60" s="18">
        <v>200000</v>
      </c>
    </row>
    <row r="61" spans="1:27" ht="24.75" customHeight="1" thickBot="1">
      <c r="A61" s="54" t="s">
        <v>175</v>
      </c>
      <c r="B61" s="3"/>
      <c r="C61" s="4"/>
      <c r="D61" s="3"/>
      <c r="E61" s="4"/>
      <c r="F61" s="3"/>
      <c r="G61" s="4"/>
      <c r="H61" s="3"/>
      <c r="I61" s="4"/>
      <c r="J61" s="3"/>
      <c r="K61" s="4"/>
      <c r="L61" s="3"/>
      <c r="M61" s="4"/>
      <c r="N61" s="3"/>
      <c r="O61" s="4"/>
      <c r="P61" s="3"/>
      <c r="Q61" s="4"/>
      <c r="R61" s="3">
        <v>513</v>
      </c>
      <c r="S61" s="4">
        <v>501.5</v>
      </c>
      <c r="T61" s="3">
        <v>549</v>
      </c>
      <c r="U61" s="4">
        <v>536.5</v>
      </c>
      <c r="V61" s="3">
        <v>605</v>
      </c>
      <c r="W61" s="4">
        <v>593</v>
      </c>
      <c r="X61" s="3">
        <v>443</v>
      </c>
      <c r="Y61" s="4">
        <v>439.5</v>
      </c>
      <c r="Z61" s="3">
        <v>2110</v>
      </c>
      <c r="AA61" s="4">
        <v>2070.5</v>
      </c>
    </row>
    <row r="62" spans="1:27" ht="24.75" customHeight="1">
      <c r="A62" s="45" t="s">
        <v>176</v>
      </c>
      <c r="B62" s="16"/>
      <c r="C62" s="11"/>
      <c r="D62" s="16"/>
      <c r="E62" s="11"/>
      <c r="F62" s="16"/>
      <c r="G62" s="11"/>
      <c r="H62" s="16"/>
      <c r="I62" s="11"/>
      <c r="J62" s="16"/>
      <c r="K62" s="11"/>
      <c r="L62" s="16"/>
      <c r="M62" s="11"/>
      <c r="N62" s="16"/>
      <c r="O62" s="11"/>
      <c r="P62" s="16"/>
      <c r="Q62" s="11"/>
      <c r="R62" s="19">
        <v>490</v>
      </c>
      <c r="S62" s="11">
        <v>490</v>
      </c>
      <c r="T62" s="19">
        <v>524</v>
      </c>
      <c r="U62" s="11">
        <v>524</v>
      </c>
      <c r="V62" s="19">
        <v>581</v>
      </c>
      <c r="W62" s="11">
        <v>581</v>
      </c>
      <c r="X62" s="19">
        <v>436</v>
      </c>
      <c r="Y62" s="11">
        <v>436</v>
      </c>
      <c r="Z62" s="19">
        <v>2031</v>
      </c>
      <c r="AA62" s="11">
        <v>2031</v>
      </c>
    </row>
    <row r="63" spans="1:27" ht="24.75" customHeight="1" thickBot="1">
      <c r="A63" s="45" t="s">
        <v>177</v>
      </c>
      <c r="B63" s="17"/>
      <c r="C63" s="18"/>
      <c r="D63" s="17"/>
      <c r="E63" s="18"/>
      <c r="F63" s="17"/>
      <c r="G63" s="18"/>
      <c r="H63" s="17"/>
      <c r="I63" s="18"/>
      <c r="J63" s="17"/>
      <c r="K63" s="18"/>
      <c r="L63" s="17"/>
      <c r="M63" s="18"/>
      <c r="N63" s="17"/>
      <c r="O63" s="18"/>
      <c r="P63" s="17"/>
      <c r="Q63" s="18"/>
      <c r="R63" s="13">
        <v>23</v>
      </c>
      <c r="S63" s="14">
        <v>11.5</v>
      </c>
      <c r="T63" s="13">
        <v>25</v>
      </c>
      <c r="U63" s="14">
        <v>12.5</v>
      </c>
      <c r="V63" s="13">
        <v>24</v>
      </c>
      <c r="W63" s="14">
        <v>12</v>
      </c>
      <c r="X63" s="13">
        <v>7</v>
      </c>
      <c r="Y63" s="14">
        <v>3.5</v>
      </c>
      <c r="Z63" s="13">
        <v>79</v>
      </c>
      <c r="AA63" s="14">
        <v>39.5</v>
      </c>
    </row>
    <row r="64" spans="1:27" ht="24.75" customHeight="1" thickBot="1">
      <c r="A64" s="2" t="s">
        <v>59</v>
      </c>
      <c r="B64" s="3">
        <v>14</v>
      </c>
      <c r="C64" s="4">
        <v>2380</v>
      </c>
      <c r="D64" s="3">
        <v>17</v>
      </c>
      <c r="E64" s="4">
        <v>2890</v>
      </c>
      <c r="F64" s="3">
        <v>16</v>
      </c>
      <c r="G64" s="4">
        <v>2465</v>
      </c>
      <c r="H64" s="3">
        <v>13</v>
      </c>
      <c r="I64" s="4">
        <v>1870</v>
      </c>
      <c r="J64" s="3">
        <v>15</v>
      </c>
      <c r="K64" s="4">
        <v>2210</v>
      </c>
      <c r="L64" s="3">
        <v>16</v>
      </c>
      <c r="M64" s="4">
        <v>2380</v>
      </c>
      <c r="N64" s="3">
        <v>16</v>
      </c>
      <c r="O64" s="4">
        <v>2465</v>
      </c>
      <c r="P64" s="3">
        <v>17</v>
      </c>
      <c r="Q64" s="4">
        <v>2550</v>
      </c>
      <c r="R64" s="3">
        <v>19</v>
      </c>
      <c r="S64" s="4">
        <v>2890</v>
      </c>
      <c r="T64" s="3">
        <v>27</v>
      </c>
      <c r="U64" s="4">
        <v>4250</v>
      </c>
      <c r="V64" s="3">
        <v>25</v>
      </c>
      <c r="W64" s="4">
        <v>3740</v>
      </c>
      <c r="X64" s="3">
        <v>18</v>
      </c>
      <c r="Y64" s="4">
        <v>2635</v>
      </c>
      <c r="Z64" s="3">
        <v>213</v>
      </c>
      <c r="AA64" s="4">
        <v>32725</v>
      </c>
    </row>
    <row r="65" spans="1:27" ht="24.75" customHeight="1">
      <c r="A65" s="5" t="s">
        <v>60</v>
      </c>
      <c r="B65" s="6">
        <v>14</v>
      </c>
      <c r="C65" s="7">
        <v>2380</v>
      </c>
      <c r="D65" s="6">
        <v>17</v>
      </c>
      <c r="E65" s="7">
        <v>2890</v>
      </c>
      <c r="F65" s="6">
        <v>13</v>
      </c>
      <c r="G65" s="7">
        <v>2210</v>
      </c>
      <c r="H65" s="6">
        <v>9</v>
      </c>
      <c r="I65" s="7">
        <v>1530</v>
      </c>
      <c r="J65" s="6">
        <v>11</v>
      </c>
      <c r="K65" s="7">
        <v>1870</v>
      </c>
      <c r="L65" s="6">
        <v>12</v>
      </c>
      <c r="M65" s="7">
        <v>2040</v>
      </c>
      <c r="N65" s="6">
        <v>13</v>
      </c>
      <c r="O65" s="7">
        <v>2210</v>
      </c>
      <c r="P65" s="6">
        <v>13</v>
      </c>
      <c r="Q65" s="7">
        <v>2210</v>
      </c>
      <c r="R65" s="6">
        <v>15</v>
      </c>
      <c r="S65" s="7">
        <v>2550</v>
      </c>
      <c r="T65" s="6">
        <v>23</v>
      </c>
      <c r="U65" s="7">
        <v>3910</v>
      </c>
      <c r="V65" s="6">
        <v>19</v>
      </c>
      <c r="W65" s="7">
        <v>3230</v>
      </c>
      <c r="X65" s="6">
        <v>13</v>
      </c>
      <c r="Y65" s="7">
        <v>2210</v>
      </c>
      <c r="Z65" s="6">
        <v>172</v>
      </c>
      <c r="AA65" s="7">
        <v>29240</v>
      </c>
    </row>
    <row r="66" spans="1:27" ht="24.75" customHeight="1" thickBot="1">
      <c r="A66" s="5" t="s">
        <v>61</v>
      </c>
      <c r="B66" s="6">
        <v>0</v>
      </c>
      <c r="C66" s="7">
        <v>0</v>
      </c>
      <c r="D66" s="6">
        <v>0</v>
      </c>
      <c r="E66" s="7">
        <v>0</v>
      </c>
      <c r="F66" s="6">
        <v>3</v>
      </c>
      <c r="G66" s="7">
        <v>255</v>
      </c>
      <c r="H66" s="6">
        <v>4</v>
      </c>
      <c r="I66" s="7">
        <v>340</v>
      </c>
      <c r="J66" s="6">
        <v>4</v>
      </c>
      <c r="K66" s="7">
        <v>340</v>
      </c>
      <c r="L66" s="6">
        <v>4</v>
      </c>
      <c r="M66" s="7">
        <v>340</v>
      </c>
      <c r="N66" s="6">
        <v>3</v>
      </c>
      <c r="O66" s="7">
        <v>255</v>
      </c>
      <c r="P66" s="6">
        <v>4</v>
      </c>
      <c r="Q66" s="7">
        <v>340</v>
      </c>
      <c r="R66" s="6">
        <v>4</v>
      </c>
      <c r="S66" s="7">
        <v>340</v>
      </c>
      <c r="T66" s="6">
        <v>4</v>
      </c>
      <c r="U66" s="7">
        <v>340</v>
      </c>
      <c r="V66" s="6">
        <v>6</v>
      </c>
      <c r="W66" s="7">
        <v>510</v>
      </c>
      <c r="X66" s="6">
        <v>5</v>
      </c>
      <c r="Y66" s="7">
        <v>425</v>
      </c>
      <c r="Z66" s="6">
        <v>41</v>
      </c>
      <c r="AA66" s="7">
        <v>3485</v>
      </c>
    </row>
    <row r="67" spans="1:27" ht="24.75" customHeight="1" thickBot="1">
      <c r="A67" s="2" t="s">
        <v>62</v>
      </c>
      <c r="B67" s="3">
        <v>0</v>
      </c>
      <c r="C67" s="4">
        <v>0</v>
      </c>
      <c r="D67" s="3">
        <v>3</v>
      </c>
      <c r="E67" s="4">
        <v>775</v>
      </c>
      <c r="F67" s="3">
        <v>1</v>
      </c>
      <c r="G67" s="4">
        <v>155</v>
      </c>
      <c r="H67" s="3">
        <v>0</v>
      </c>
      <c r="I67" s="4">
        <v>0</v>
      </c>
      <c r="J67" s="3">
        <v>1</v>
      </c>
      <c r="K67" s="4">
        <v>310</v>
      </c>
      <c r="L67" s="3">
        <v>2</v>
      </c>
      <c r="M67" s="4">
        <v>465</v>
      </c>
      <c r="N67" s="3">
        <v>1</v>
      </c>
      <c r="O67" s="4">
        <v>310</v>
      </c>
      <c r="P67" s="3">
        <v>2</v>
      </c>
      <c r="Q67" s="4">
        <v>465</v>
      </c>
      <c r="R67" s="3">
        <v>0</v>
      </c>
      <c r="S67" s="4">
        <v>0</v>
      </c>
      <c r="T67" s="3">
        <v>5</v>
      </c>
      <c r="U67" s="4">
        <v>1240</v>
      </c>
      <c r="V67" s="3">
        <v>1</v>
      </c>
      <c r="W67" s="4">
        <v>310</v>
      </c>
      <c r="X67" s="3">
        <v>1</v>
      </c>
      <c r="Y67" s="4">
        <v>310</v>
      </c>
      <c r="Z67" s="3">
        <v>17</v>
      </c>
      <c r="AA67" s="4">
        <v>4340</v>
      </c>
    </row>
    <row r="68" spans="1:27" ht="24.75" customHeight="1">
      <c r="A68" s="5" t="s">
        <v>63</v>
      </c>
      <c r="B68" s="6">
        <v>0</v>
      </c>
      <c r="C68" s="7">
        <v>0</v>
      </c>
      <c r="D68" s="6">
        <v>2</v>
      </c>
      <c r="E68" s="7">
        <v>620</v>
      </c>
      <c r="F68" s="6">
        <v>0</v>
      </c>
      <c r="G68" s="7">
        <v>0</v>
      </c>
      <c r="H68" s="6">
        <v>0</v>
      </c>
      <c r="I68" s="7">
        <v>0</v>
      </c>
      <c r="J68" s="6">
        <v>1</v>
      </c>
      <c r="K68" s="7">
        <v>310</v>
      </c>
      <c r="L68" s="6">
        <v>1</v>
      </c>
      <c r="M68" s="7">
        <v>310</v>
      </c>
      <c r="N68" s="6">
        <v>1</v>
      </c>
      <c r="O68" s="7">
        <v>310</v>
      </c>
      <c r="P68" s="6">
        <v>1</v>
      </c>
      <c r="Q68" s="7">
        <v>310</v>
      </c>
      <c r="R68" s="6">
        <v>0</v>
      </c>
      <c r="S68" s="7">
        <v>0</v>
      </c>
      <c r="T68" s="6">
        <v>3</v>
      </c>
      <c r="U68" s="7">
        <v>930</v>
      </c>
      <c r="V68" s="6">
        <v>1</v>
      </c>
      <c r="W68" s="7">
        <v>310</v>
      </c>
      <c r="X68" s="6">
        <v>1</v>
      </c>
      <c r="Y68" s="7">
        <v>310</v>
      </c>
      <c r="Z68" s="6">
        <v>11</v>
      </c>
      <c r="AA68" s="7">
        <v>3410</v>
      </c>
    </row>
    <row r="69" spans="1:27" ht="24.75" customHeight="1" thickBot="1">
      <c r="A69" s="5" t="s">
        <v>64</v>
      </c>
      <c r="B69" s="6">
        <v>0</v>
      </c>
      <c r="C69" s="7">
        <v>0</v>
      </c>
      <c r="D69" s="6">
        <v>1</v>
      </c>
      <c r="E69" s="7">
        <v>155</v>
      </c>
      <c r="F69" s="6">
        <v>1</v>
      </c>
      <c r="G69" s="7">
        <v>155</v>
      </c>
      <c r="H69" s="6">
        <v>0</v>
      </c>
      <c r="I69" s="7">
        <v>0</v>
      </c>
      <c r="J69" s="6">
        <v>0</v>
      </c>
      <c r="K69" s="7">
        <v>0</v>
      </c>
      <c r="L69" s="6">
        <v>1</v>
      </c>
      <c r="M69" s="7">
        <v>155</v>
      </c>
      <c r="N69" s="6">
        <v>0</v>
      </c>
      <c r="O69" s="7">
        <v>0</v>
      </c>
      <c r="P69" s="6">
        <v>1</v>
      </c>
      <c r="Q69" s="7">
        <v>155</v>
      </c>
      <c r="R69" s="6">
        <v>0</v>
      </c>
      <c r="S69" s="7">
        <v>0</v>
      </c>
      <c r="T69" s="6">
        <v>2</v>
      </c>
      <c r="U69" s="7">
        <v>310</v>
      </c>
      <c r="V69" s="6">
        <v>0</v>
      </c>
      <c r="W69" s="7">
        <v>0</v>
      </c>
      <c r="X69" s="6">
        <v>0</v>
      </c>
      <c r="Y69" s="7">
        <v>0</v>
      </c>
      <c r="Z69" s="6">
        <v>6</v>
      </c>
      <c r="AA69" s="7">
        <v>930</v>
      </c>
    </row>
    <row r="70" spans="1:27" ht="24.75" customHeight="1" thickBot="1">
      <c r="A70" s="2" t="s">
        <v>65</v>
      </c>
      <c r="B70" s="3">
        <v>20</v>
      </c>
      <c r="C70" s="4">
        <v>8385</v>
      </c>
      <c r="D70" s="3">
        <v>14</v>
      </c>
      <c r="E70" s="4">
        <v>6020</v>
      </c>
      <c r="F70" s="3">
        <v>12</v>
      </c>
      <c r="G70" s="4">
        <v>4730</v>
      </c>
      <c r="H70" s="3">
        <v>23</v>
      </c>
      <c r="I70" s="4">
        <v>9890</v>
      </c>
      <c r="J70" s="3">
        <v>14</v>
      </c>
      <c r="K70" s="4">
        <v>6020</v>
      </c>
      <c r="L70" s="3">
        <v>9</v>
      </c>
      <c r="M70" s="4">
        <v>3870</v>
      </c>
      <c r="N70" s="3">
        <v>27</v>
      </c>
      <c r="O70" s="4">
        <v>11610</v>
      </c>
      <c r="P70" s="3">
        <v>12</v>
      </c>
      <c r="Q70" s="4">
        <v>5160</v>
      </c>
      <c r="R70" s="3">
        <v>17</v>
      </c>
      <c r="S70" s="4">
        <v>7095</v>
      </c>
      <c r="T70" s="3">
        <v>34</v>
      </c>
      <c r="U70" s="4">
        <v>13760</v>
      </c>
      <c r="V70" s="3">
        <v>16</v>
      </c>
      <c r="W70" s="4">
        <v>6235</v>
      </c>
      <c r="X70" s="3">
        <v>18</v>
      </c>
      <c r="Y70" s="4">
        <v>7310</v>
      </c>
      <c r="Z70" s="3">
        <v>216</v>
      </c>
      <c r="AA70" s="4">
        <v>90085</v>
      </c>
    </row>
    <row r="71" spans="1:27" ht="24.75" customHeight="1">
      <c r="A71" s="5" t="s">
        <v>66</v>
      </c>
      <c r="B71" s="6">
        <v>19</v>
      </c>
      <c r="C71" s="7">
        <v>8170</v>
      </c>
      <c r="D71" s="6">
        <v>14</v>
      </c>
      <c r="E71" s="7">
        <v>6020</v>
      </c>
      <c r="F71" s="6">
        <v>10</v>
      </c>
      <c r="G71" s="7">
        <v>4300</v>
      </c>
      <c r="H71" s="6">
        <v>23</v>
      </c>
      <c r="I71" s="7">
        <v>9890</v>
      </c>
      <c r="J71" s="6">
        <v>14</v>
      </c>
      <c r="K71" s="7">
        <v>6020</v>
      </c>
      <c r="L71" s="6">
        <v>9</v>
      </c>
      <c r="M71" s="7">
        <v>3870</v>
      </c>
      <c r="N71" s="6">
        <v>27</v>
      </c>
      <c r="O71" s="7">
        <v>11610</v>
      </c>
      <c r="P71" s="6">
        <v>12</v>
      </c>
      <c r="Q71" s="7">
        <v>5160</v>
      </c>
      <c r="R71" s="6">
        <v>16</v>
      </c>
      <c r="S71" s="7">
        <v>6880</v>
      </c>
      <c r="T71" s="6">
        <v>30</v>
      </c>
      <c r="U71" s="7">
        <v>12900</v>
      </c>
      <c r="V71" s="6">
        <v>13</v>
      </c>
      <c r="W71" s="7">
        <v>5590</v>
      </c>
      <c r="X71" s="6">
        <v>16</v>
      </c>
      <c r="Y71" s="7">
        <v>6880</v>
      </c>
      <c r="Z71" s="6">
        <v>203</v>
      </c>
      <c r="AA71" s="7">
        <v>87290</v>
      </c>
    </row>
    <row r="72" spans="1:27" ht="24.75" customHeight="1" thickBot="1">
      <c r="A72" s="5" t="s">
        <v>67</v>
      </c>
      <c r="B72" s="6">
        <v>1</v>
      </c>
      <c r="C72" s="7">
        <v>215</v>
      </c>
      <c r="D72" s="6">
        <v>0</v>
      </c>
      <c r="E72" s="7">
        <v>0</v>
      </c>
      <c r="F72" s="6">
        <v>2</v>
      </c>
      <c r="G72" s="7">
        <v>430</v>
      </c>
      <c r="H72" s="6">
        <v>0</v>
      </c>
      <c r="I72" s="7">
        <v>0</v>
      </c>
      <c r="J72" s="6">
        <v>0</v>
      </c>
      <c r="K72" s="7">
        <v>0</v>
      </c>
      <c r="L72" s="6">
        <v>0</v>
      </c>
      <c r="M72" s="7">
        <v>0</v>
      </c>
      <c r="N72" s="6">
        <v>0</v>
      </c>
      <c r="O72" s="7">
        <v>0</v>
      </c>
      <c r="P72" s="6">
        <v>0</v>
      </c>
      <c r="Q72" s="7">
        <v>0</v>
      </c>
      <c r="R72" s="6">
        <v>1</v>
      </c>
      <c r="S72" s="7">
        <v>215</v>
      </c>
      <c r="T72" s="6">
        <v>4</v>
      </c>
      <c r="U72" s="7">
        <v>860</v>
      </c>
      <c r="V72" s="6">
        <v>3</v>
      </c>
      <c r="W72" s="7">
        <v>645</v>
      </c>
      <c r="X72" s="6">
        <v>2</v>
      </c>
      <c r="Y72" s="7">
        <v>430</v>
      </c>
      <c r="Z72" s="6">
        <v>13</v>
      </c>
      <c r="AA72" s="7">
        <v>2795</v>
      </c>
    </row>
    <row r="73" spans="1:27" ht="24.75" customHeight="1" thickBot="1">
      <c r="A73" s="2" t="s">
        <v>68</v>
      </c>
      <c r="B73" s="3">
        <v>505952</v>
      </c>
      <c r="C73" s="4">
        <v>1674254.8</v>
      </c>
      <c r="D73" s="3">
        <v>446008</v>
      </c>
      <c r="E73" s="4">
        <v>1613686.9</v>
      </c>
      <c r="F73" s="3">
        <v>432824</v>
      </c>
      <c r="G73" s="4">
        <v>1586115.0000000002</v>
      </c>
      <c r="H73" s="3">
        <v>373871</v>
      </c>
      <c r="I73" s="4">
        <v>1382287.7999999998</v>
      </c>
      <c r="J73" s="3">
        <v>526305</v>
      </c>
      <c r="K73" s="4">
        <v>1971278.9</v>
      </c>
      <c r="L73" s="3">
        <v>600695</v>
      </c>
      <c r="M73" s="4">
        <v>2268466.5999999996</v>
      </c>
      <c r="N73" s="3">
        <v>870613</v>
      </c>
      <c r="O73" s="4">
        <v>2456007.7000000002</v>
      </c>
      <c r="P73" s="3">
        <v>862456</v>
      </c>
      <c r="Q73" s="4">
        <v>2448956.8999999994</v>
      </c>
      <c r="R73" s="3">
        <v>738117</v>
      </c>
      <c r="S73" s="4">
        <v>2733359.9</v>
      </c>
      <c r="T73" s="3">
        <v>837641</v>
      </c>
      <c r="U73" s="4">
        <v>3068045.1999999993</v>
      </c>
      <c r="V73" s="3">
        <v>674309</v>
      </c>
      <c r="W73" s="4">
        <v>2520588.7999999993</v>
      </c>
      <c r="X73" s="3">
        <v>635624</v>
      </c>
      <c r="Y73" s="4">
        <v>2425894.3000000003</v>
      </c>
      <c r="Z73" s="3">
        <v>7504415</v>
      </c>
      <c r="AA73" s="4">
        <v>26148942.799999997</v>
      </c>
    </row>
    <row r="74" spans="1:27" ht="24.75" customHeight="1">
      <c r="A74" s="5" t="s">
        <v>69</v>
      </c>
      <c r="B74" s="19">
        <v>350</v>
      </c>
      <c r="C74" s="11">
        <v>1190</v>
      </c>
      <c r="D74" s="19">
        <v>0</v>
      </c>
      <c r="E74" s="11">
        <v>0</v>
      </c>
      <c r="F74" s="19">
        <v>0</v>
      </c>
      <c r="G74" s="11">
        <v>0</v>
      </c>
      <c r="H74" s="19">
        <v>0</v>
      </c>
      <c r="I74" s="11">
        <v>0</v>
      </c>
      <c r="J74" s="19">
        <v>0</v>
      </c>
      <c r="K74" s="11">
        <v>0</v>
      </c>
      <c r="L74" s="19">
        <v>3</v>
      </c>
      <c r="M74" s="11">
        <v>10.199999999999999</v>
      </c>
      <c r="N74" s="19">
        <v>574512</v>
      </c>
      <c r="O74" s="11">
        <v>1953340.8</v>
      </c>
      <c r="P74" s="19">
        <v>578598</v>
      </c>
      <c r="Q74" s="11">
        <v>1967233.2</v>
      </c>
      <c r="R74" s="19">
        <v>4</v>
      </c>
      <c r="S74" s="11">
        <v>13.6</v>
      </c>
      <c r="T74" s="19">
        <v>305</v>
      </c>
      <c r="U74" s="11">
        <v>1037</v>
      </c>
      <c r="V74" s="19">
        <v>41</v>
      </c>
      <c r="W74" s="11">
        <v>139.4</v>
      </c>
      <c r="X74" s="19"/>
      <c r="Y74" s="11">
        <v>0</v>
      </c>
      <c r="Z74" s="19">
        <v>1153813</v>
      </c>
      <c r="AA74" s="11">
        <v>3922964.2</v>
      </c>
    </row>
    <row r="75" spans="1:27" ht="24.75" customHeight="1">
      <c r="A75" s="5" t="s">
        <v>193</v>
      </c>
      <c r="B75" s="20">
        <v>0</v>
      </c>
      <c r="C75" s="21">
        <v>0</v>
      </c>
      <c r="D75" s="20">
        <v>0</v>
      </c>
      <c r="E75" s="21">
        <v>0</v>
      </c>
      <c r="F75" s="20">
        <v>0</v>
      </c>
      <c r="G75" s="21">
        <v>0</v>
      </c>
      <c r="H75" s="20">
        <v>0</v>
      </c>
      <c r="I75" s="21">
        <v>0</v>
      </c>
      <c r="J75" s="20">
        <v>0</v>
      </c>
      <c r="K75" s="21">
        <v>0</v>
      </c>
      <c r="L75" s="20">
        <v>2</v>
      </c>
      <c r="M75" s="21">
        <v>3.4</v>
      </c>
      <c r="N75" s="20">
        <v>295399</v>
      </c>
      <c r="O75" s="21">
        <v>502178.3</v>
      </c>
      <c r="P75" s="20">
        <v>282613</v>
      </c>
      <c r="Q75" s="21">
        <v>480442.1</v>
      </c>
      <c r="R75" s="20">
        <v>0</v>
      </c>
      <c r="S75" s="21">
        <v>0</v>
      </c>
      <c r="T75" s="20">
        <v>109</v>
      </c>
      <c r="U75" s="21">
        <v>185.29999999999998</v>
      </c>
      <c r="V75" s="20">
        <v>14</v>
      </c>
      <c r="W75" s="21">
        <v>23.8</v>
      </c>
      <c r="X75" s="20"/>
      <c r="Y75" s="21">
        <v>0</v>
      </c>
      <c r="Z75" s="20">
        <v>578137</v>
      </c>
      <c r="AA75" s="21">
        <v>982832.90000000014</v>
      </c>
    </row>
    <row r="76" spans="1:27" ht="24.75" customHeight="1">
      <c r="A76" s="5" t="s">
        <v>70</v>
      </c>
      <c r="B76" s="6">
        <v>265620</v>
      </c>
      <c r="C76" s="7">
        <v>1221852</v>
      </c>
      <c r="D76" s="6">
        <v>266319</v>
      </c>
      <c r="E76" s="7">
        <v>1225067.3999999999</v>
      </c>
      <c r="F76" s="6">
        <v>261400</v>
      </c>
      <c r="G76" s="7">
        <v>1202440</v>
      </c>
      <c r="H76" s="6">
        <v>228914</v>
      </c>
      <c r="I76" s="7">
        <v>1053004.3999999999</v>
      </c>
      <c r="J76" s="6">
        <v>332445</v>
      </c>
      <c r="K76" s="7">
        <v>1529246.9999999998</v>
      </c>
      <c r="L76" s="6">
        <v>387115</v>
      </c>
      <c r="M76" s="7">
        <v>1780728.9999999998</v>
      </c>
      <c r="N76" s="6">
        <v>0</v>
      </c>
      <c r="O76" s="7">
        <v>0</v>
      </c>
      <c r="P76" s="6">
        <v>31</v>
      </c>
      <c r="Q76" s="7">
        <v>142.6</v>
      </c>
      <c r="R76" s="6">
        <v>459539</v>
      </c>
      <c r="S76" s="7">
        <v>2113879.4</v>
      </c>
      <c r="T76" s="6">
        <v>498761</v>
      </c>
      <c r="U76" s="7">
        <v>2294300.5999999996</v>
      </c>
      <c r="V76" s="6">
        <v>423067</v>
      </c>
      <c r="W76" s="7">
        <v>1946108.2</v>
      </c>
      <c r="X76" s="6">
        <v>420607</v>
      </c>
      <c r="Y76" s="7">
        <v>1934792.2</v>
      </c>
      <c r="Z76" s="6">
        <v>3543818</v>
      </c>
      <c r="AA76" s="7">
        <v>16301562.799999997</v>
      </c>
    </row>
    <row r="77" spans="1:27" ht="24.75" customHeight="1">
      <c r="A77" s="5" t="s">
        <v>71</v>
      </c>
      <c r="B77" s="6">
        <v>165677</v>
      </c>
      <c r="C77" s="7">
        <v>381057.1</v>
      </c>
      <c r="D77" s="6">
        <v>162627</v>
      </c>
      <c r="E77" s="7">
        <v>374042.1</v>
      </c>
      <c r="F77" s="6">
        <v>163596</v>
      </c>
      <c r="G77" s="7">
        <v>376270.8</v>
      </c>
      <c r="H77" s="6">
        <v>142008</v>
      </c>
      <c r="I77" s="7">
        <v>326618.39999999997</v>
      </c>
      <c r="J77" s="6">
        <v>191053</v>
      </c>
      <c r="K77" s="7">
        <v>439421.89999999997</v>
      </c>
      <c r="L77" s="6">
        <v>211199</v>
      </c>
      <c r="M77" s="7">
        <v>485757.69999999995</v>
      </c>
      <c r="N77" s="6">
        <v>0</v>
      </c>
      <c r="O77" s="7">
        <v>0</v>
      </c>
      <c r="P77" s="6">
        <v>21</v>
      </c>
      <c r="Q77" s="7">
        <v>48.3</v>
      </c>
      <c r="R77" s="6">
        <v>263487</v>
      </c>
      <c r="S77" s="7">
        <v>606020.1</v>
      </c>
      <c r="T77" s="6">
        <v>334267</v>
      </c>
      <c r="U77" s="7">
        <v>768814.1</v>
      </c>
      <c r="V77" s="6">
        <v>248686</v>
      </c>
      <c r="W77" s="7">
        <v>571977.79999999993</v>
      </c>
      <c r="X77" s="6">
        <v>212671</v>
      </c>
      <c r="Y77" s="7">
        <v>489143.3</v>
      </c>
      <c r="Z77" s="6">
        <v>2095292</v>
      </c>
      <c r="AA77" s="7">
        <v>4819171.5999999996</v>
      </c>
    </row>
    <row r="78" spans="1:27" ht="24.75" customHeight="1">
      <c r="A78" s="5" t="s">
        <v>72</v>
      </c>
      <c r="B78" s="6">
        <v>4</v>
      </c>
      <c r="C78" s="7">
        <v>32</v>
      </c>
      <c r="D78" s="6">
        <v>9</v>
      </c>
      <c r="E78" s="7">
        <v>72</v>
      </c>
      <c r="F78" s="6">
        <v>1</v>
      </c>
      <c r="G78" s="7">
        <v>8</v>
      </c>
      <c r="H78" s="6">
        <v>2</v>
      </c>
      <c r="I78" s="7">
        <v>16</v>
      </c>
      <c r="J78" s="6">
        <v>1</v>
      </c>
      <c r="K78" s="7">
        <v>8</v>
      </c>
      <c r="L78" s="6">
        <v>0</v>
      </c>
      <c r="M78" s="7">
        <v>0</v>
      </c>
      <c r="N78" s="6">
        <v>0</v>
      </c>
      <c r="O78" s="7">
        <v>0</v>
      </c>
      <c r="P78" s="6">
        <v>0</v>
      </c>
      <c r="Q78" s="7">
        <v>0</v>
      </c>
      <c r="R78" s="6">
        <v>3</v>
      </c>
      <c r="S78" s="7">
        <v>24</v>
      </c>
      <c r="T78" s="6">
        <v>2</v>
      </c>
      <c r="U78" s="7">
        <v>16</v>
      </c>
      <c r="V78" s="6">
        <v>2</v>
      </c>
      <c r="W78" s="7">
        <v>16</v>
      </c>
      <c r="X78" s="6">
        <v>3</v>
      </c>
      <c r="Y78" s="7">
        <v>24</v>
      </c>
      <c r="Z78" s="6">
        <v>27</v>
      </c>
      <c r="AA78" s="7">
        <v>216</v>
      </c>
    </row>
    <row r="79" spans="1:27" ht="24.75" customHeight="1">
      <c r="A79" s="5" t="s">
        <v>73</v>
      </c>
      <c r="B79" s="6">
        <v>16</v>
      </c>
      <c r="C79" s="7">
        <v>96</v>
      </c>
      <c r="D79" s="6">
        <v>6</v>
      </c>
      <c r="E79" s="7">
        <v>36</v>
      </c>
      <c r="F79" s="6">
        <v>4</v>
      </c>
      <c r="G79" s="7">
        <v>24</v>
      </c>
      <c r="H79" s="6">
        <v>1</v>
      </c>
      <c r="I79" s="7">
        <v>6</v>
      </c>
      <c r="J79" s="6">
        <v>4</v>
      </c>
      <c r="K79" s="7">
        <v>24</v>
      </c>
      <c r="L79" s="6">
        <v>1</v>
      </c>
      <c r="M79" s="7">
        <v>6</v>
      </c>
      <c r="N79" s="6">
        <v>3</v>
      </c>
      <c r="O79" s="7">
        <v>18</v>
      </c>
      <c r="P79" s="6">
        <v>0</v>
      </c>
      <c r="Q79" s="7">
        <v>0</v>
      </c>
      <c r="R79" s="6">
        <v>9</v>
      </c>
      <c r="S79" s="7">
        <v>54</v>
      </c>
      <c r="T79" s="6">
        <v>2</v>
      </c>
      <c r="U79" s="7">
        <v>12</v>
      </c>
      <c r="V79" s="6">
        <v>2</v>
      </c>
      <c r="W79" s="7">
        <v>12</v>
      </c>
      <c r="X79" s="6">
        <v>0</v>
      </c>
      <c r="Y79" s="7">
        <v>0</v>
      </c>
      <c r="Z79" s="6">
        <v>48</v>
      </c>
      <c r="AA79" s="7">
        <v>288</v>
      </c>
    </row>
    <row r="80" spans="1:27" ht="24.75" customHeight="1">
      <c r="A80" s="5" t="s">
        <v>74</v>
      </c>
      <c r="B80" s="6">
        <v>348</v>
      </c>
      <c r="C80" s="7">
        <v>1392</v>
      </c>
      <c r="D80" s="6">
        <v>56</v>
      </c>
      <c r="E80" s="7">
        <v>224</v>
      </c>
      <c r="F80" s="6">
        <v>50</v>
      </c>
      <c r="G80" s="7">
        <v>200</v>
      </c>
      <c r="H80" s="6">
        <v>15</v>
      </c>
      <c r="I80" s="7">
        <v>60</v>
      </c>
      <c r="J80" s="6">
        <v>36</v>
      </c>
      <c r="K80" s="7">
        <v>144</v>
      </c>
      <c r="L80" s="6">
        <v>15</v>
      </c>
      <c r="M80" s="7">
        <v>60</v>
      </c>
      <c r="N80" s="6">
        <v>3</v>
      </c>
      <c r="O80" s="7">
        <v>12</v>
      </c>
      <c r="P80" s="6">
        <v>30</v>
      </c>
      <c r="Q80" s="7">
        <v>120</v>
      </c>
      <c r="R80" s="6">
        <v>100</v>
      </c>
      <c r="S80" s="7">
        <v>400</v>
      </c>
      <c r="T80" s="6">
        <v>34</v>
      </c>
      <c r="U80" s="7">
        <v>136</v>
      </c>
      <c r="V80" s="6">
        <v>24</v>
      </c>
      <c r="W80" s="7">
        <v>96</v>
      </c>
      <c r="X80" s="6">
        <v>12</v>
      </c>
      <c r="Y80" s="7">
        <v>48</v>
      </c>
      <c r="Z80" s="6">
        <v>723</v>
      </c>
      <c r="AA80" s="7">
        <v>2892</v>
      </c>
    </row>
    <row r="81" spans="1:27" ht="24.75" customHeight="1">
      <c r="A81" s="5" t="s">
        <v>75</v>
      </c>
      <c r="B81" s="6">
        <v>55</v>
      </c>
      <c r="C81" s="7">
        <v>165</v>
      </c>
      <c r="D81" s="6">
        <v>8</v>
      </c>
      <c r="E81" s="7">
        <v>24</v>
      </c>
      <c r="F81" s="6">
        <v>9</v>
      </c>
      <c r="G81" s="7">
        <v>27</v>
      </c>
      <c r="H81" s="6">
        <v>12</v>
      </c>
      <c r="I81" s="7">
        <v>36</v>
      </c>
      <c r="J81" s="6">
        <v>9</v>
      </c>
      <c r="K81" s="7">
        <v>27</v>
      </c>
      <c r="L81" s="6">
        <v>11</v>
      </c>
      <c r="M81" s="7">
        <v>33</v>
      </c>
      <c r="N81" s="6">
        <v>2</v>
      </c>
      <c r="O81" s="7">
        <v>6</v>
      </c>
      <c r="P81" s="6">
        <v>2</v>
      </c>
      <c r="Q81" s="7">
        <v>6</v>
      </c>
      <c r="R81" s="6">
        <v>14</v>
      </c>
      <c r="S81" s="7">
        <v>42</v>
      </c>
      <c r="T81" s="6">
        <v>11</v>
      </c>
      <c r="U81" s="7">
        <v>33</v>
      </c>
      <c r="V81" s="6">
        <v>10</v>
      </c>
      <c r="W81" s="7">
        <v>30</v>
      </c>
      <c r="X81" s="6">
        <v>2</v>
      </c>
      <c r="Y81" s="7">
        <v>6</v>
      </c>
      <c r="Z81" s="6">
        <v>145</v>
      </c>
      <c r="AA81" s="7">
        <v>435</v>
      </c>
    </row>
    <row r="82" spans="1:27" ht="24.75" customHeight="1">
      <c r="A82" s="5" t="s">
        <v>76</v>
      </c>
      <c r="B82" s="22">
        <v>518</v>
      </c>
      <c r="C82" s="18">
        <v>1036</v>
      </c>
      <c r="D82" s="22">
        <v>156</v>
      </c>
      <c r="E82" s="18">
        <v>312</v>
      </c>
      <c r="F82" s="22">
        <v>93</v>
      </c>
      <c r="G82" s="18">
        <v>186</v>
      </c>
      <c r="H82" s="22">
        <v>45</v>
      </c>
      <c r="I82" s="18">
        <v>90</v>
      </c>
      <c r="J82" s="22">
        <v>48</v>
      </c>
      <c r="K82" s="18">
        <v>96</v>
      </c>
      <c r="L82" s="22">
        <v>20</v>
      </c>
      <c r="M82" s="18">
        <v>40</v>
      </c>
      <c r="N82" s="22">
        <v>9</v>
      </c>
      <c r="O82" s="18">
        <v>18</v>
      </c>
      <c r="P82" s="22">
        <v>37</v>
      </c>
      <c r="Q82" s="18">
        <v>74</v>
      </c>
      <c r="R82" s="22">
        <v>145</v>
      </c>
      <c r="S82" s="18">
        <v>290</v>
      </c>
      <c r="T82" s="22">
        <v>61</v>
      </c>
      <c r="U82" s="18">
        <v>122</v>
      </c>
      <c r="V82" s="22">
        <v>44</v>
      </c>
      <c r="W82" s="18">
        <v>88</v>
      </c>
      <c r="X82" s="22">
        <v>30</v>
      </c>
      <c r="Y82" s="18">
        <v>60</v>
      </c>
      <c r="Z82" s="22">
        <v>1206</v>
      </c>
      <c r="AA82" s="18">
        <v>2412</v>
      </c>
    </row>
    <row r="83" spans="1:27" ht="24.75" customHeight="1">
      <c r="A83" s="5" t="s">
        <v>182</v>
      </c>
      <c r="B83" s="6">
        <v>37594</v>
      </c>
      <c r="C83" s="7">
        <v>45112.800000000003</v>
      </c>
      <c r="D83" s="6">
        <v>5093</v>
      </c>
      <c r="E83" s="7">
        <v>6111.5999999999995</v>
      </c>
      <c r="F83" s="6">
        <v>3543</v>
      </c>
      <c r="G83" s="7">
        <v>4251.5999999999995</v>
      </c>
      <c r="H83" s="6">
        <v>1121</v>
      </c>
      <c r="I83" s="7">
        <v>1345.2</v>
      </c>
      <c r="J83" s="6">
        <v>1044</v>
      </c>
      <c r="K83" s="7">
        <v>1252.8</v>
      </c>
      <c r="L83" s="6">
        <v>750</v>
      </c>
      <c r="M83" s="7">
        <v>900</v>
      </c>
      <c r="N83" s="6">
        <v>73</v>
      </c>
      <c r="O83" s="7">
        <v>87.6</v>
      </c>
      <c r="P83" s="6">
        <v>330</v>
      </c>
      <c r="Q83" s="7">
        <v>396</v>
      </c>
      <c r="R83" s="6">
        <v>5183</v>
      </c>
      <c r="S83" s="7">
        <v>6219.5999999999995</v>
      </c>
      <c r="T83" s="6">
        <v>1327</v>
      </c>
      <c r="U83" s="7">
        <v>1592.3999999999999</v>
      </c>
      <c r="V83" s="6">
        <v>1040</v>
      </c>
      <c r="W83" s="7">
        <v>1248</v>
      </c>
      <c r="X83" s="6">
        <v>498</v>
      </c>
      <c r="Y83" s="7">
        <v>597.6</v>
      </c>
      <c r="Z83" s="6">
        <v>57596</v>
      </c>
      <c r="AA83" s="7">
        <v>69115.199999999997</v>
      </c>
    </row>
    <row r="84" spans="1:27" ht="24.75" customHeight="1">
      <c r="A84" s="5" t="s">
        <v>183</v>
      </c>
      <c r="B84" s="6">
        <v>4988</v>
      </c>
      <c r="C84" s="7">
        <v>4988</v>
      </c>
      <c r="D84" s="6">
        <v>2193</v>
      </c>
      <c r="E84" s="7">
        <v>2193</v>
      </c>
      <c r="F84" s="6">
        <v>734</v>
      </c>
      <c r="G84" s="7">
        <v>734</v>
      </c>
      <c r="H84" s="6">
        <v>280</v>
      </c>
      <c r="I84" s="7">
        <v>280</v>
      </c>
      <c r="J84" s="6">
        <v>228</v>
      </c>
      <c r="K84" s="7">
        <v>228</v>
      </c>
      <c r="L84" s="6">
        <v>159</v>
      </c>
      <c r="M84" s="7">
        <v>159</v>
      </c>
      <c r="N84" s="6">
        <v>95</v>
      </c>
      <c r="O84" s="7">
        <v>95</v>
      </c>
      <c r="P84" s="6">
        <v>100</v>
      </c>
      <c r="Q84" s="7">
        <v>100</v>
      </c>
      <c r="R84" s="6">
        <v>1910</v>
      </c>
      <c r="S84" s="7">
        <v>1910</v>
      </c>
      <c r="T84" s="6">
        <v>518</v>
      </c>
      <c r="U84" s="7">
        <v>518</v>
      </c>
      <c r="V84" s="6">
        <v>259</v>
      </c>
      <c r="W84" s="7">
        <v>259</v>
      </c>
      <c r="X84" s="6">
        <v>468</v>
      </c>
      <c r="Y84" s="7">
        <v>468</v>
      </c>
      <c r="Z84" s="6">
        <v>11932</v>
      </c>
      <c r="AA84" s="7">
        <v>11932</v>
      </c>
    </row>
    <row r="85" spans="1:27" ht="24.75" customHeight="1">
      <c r="A85" s="5" t="s">
        <v>184</v>
      </c>
      <c r="B85" s="6">
        <v>3421</v>
      </c>
      <c r="C85" s="7">
        <v>2736.8</v>
      </c>
      <c r="D85" s="6">
        <v>1600</v>
      </c>
      <c r="E85" s="7">
        <v>1280</v>
      </c>
      <c r="F85" s="6">
        <v>441</v>
      </c>
      <c r="G85" s="7">
        <v>352.8</v>
      </c>
      <c r="H85" s="6">
        <v>197</v>
      </c>
      <c r="I85" s="7">
        <v>157.60000000000002</v>
      </c>
      <c r="J85" s="6">
        <v>250</v>
      </c>
      <c r="K85" s="7">
        <v>200</v>
      </c>
      <c r="L85" s="6">
        <v>158</v>
      </c>
      <c r="M85" s="7">
        <v>126.4</v>
      </c>
      <c r="N85" s="6">
        <v>36</v>
      </c>
      <c r="O85" s="7">
        <v>28.8</v>
      </c>
      <c r="P85" s="6">
        <v>145</v>
      </c>
      <c r="Q85" s="7">
        <v>116</v>
      </c>
      <c r="R85" s="6">
        <v>1558</v>
      </c>
      <c r="S85" s="7">
        <v>1246.4000000000001</v>
      </c>
      <c r="T85" s="6">
        <v>483</v>
      </c>
      <c r="U85" s="7">
        <v>386.40000000000003</v>
      </c>
      <c r="V85" s="6">
        <v>156</v>
      </c>
      <c r="W85" s="7">
        <v>124.80000000000001</v>
      </c>
      <c r="X85" s="6">
        <v>312</v>
      </c>
      <c r="Y85" s="7">
        <v>249.60000000000002</v>
      </c>
      <c r="Z85" s="6">
        <v>8757</v>
      </c>
      <c r="AA85" s="7">
        <v>7005.6000000000013</v>
      </c>
    </row>
    <row r="86" spans="1:27" ht="24.75" customHeight="1">
      <c r="A86" s="5" t="s">
        <v>185</v>
      </c>
      <c r="B86" s="6">
        <v>17734</v>
      </c>
      <c r="C86" s="7">
        <v>10640.4</v>
      </c>
      <c r="D86" s="6">
        <v>5359</v>
      </c>
      <c r="E86" s="7">
        <v>3215.4</v>
      </c>
      <c r="F86" s="6">
        <v>1998</v>
      </c>
      <c r="G86" s="7">
        <v>1198.8</v>
      </c>
      <c r="H86" s="6">
        <v>723</v>
      </c>
      <c r="I86" s="7">
        <v>433.8</v>
      </c>
      <c r="J86" s="6">
        <v>681</v>
      </c>
      <c r="K86" s="7">
        <v>408.59999999999997</v>
      </c>
      <c r="L86" s="6">
        <v>528</v>
      </c>
      <c r="M86" s="7">
        <v>316.8</v>
      </c>
      <c r="N86" s="6">
        <v>115</v>
      </c>
      <c r="O86" s="7">
        <v>69</v>
      </c>
      <c r="P86" s="6">
        <v>253</v>
      </c>
      <c r="Q86" s="7">
        <v>151.79999999999998</v>
      </c>
      <c r="R86" s="6">
        <v>3339</v>
      </c>
      <c r="S86" s="7">
        <v>2003.3999999999999</v>
      </c>
      <c r="T86" s="6">
        <v>780</v>
      </c>
      <c r="U86" s="7">
        <v>468</v>
      </c>
      <c r="V86" s="6">
        <v>403</v>
      </c>
      <c r="W86" s="7">
        <v>241.79999999999998</v>
      </c>
      <c r="X86" s="6">
        <v>189</v>
      </c>
      <c r="Y86" s="7">
        <v>113.39999999999999</v>
      </c>
      <c r="Z86" s="6">
        <v>32102</v>
      </c>
      <c r="AA86" s="7">
        <v>19261.2</v>
      </c>
    </row>
    <row r="87" spans="1:27" ht="24.75" customHeight="1">
      <c r="A87" s="5" t="s">
        <v>186</v>
      </c>
      <c r="B87" s="6">
        <v>3216</v>
      </c>
      <c r="C87" s="7">
        <v>1608</v>
      </c>
      <c r="D87" s="6">
        <v>1190</v>
      </c>
      <c r="E87" s="7">
        <v>595</v>
      </c>
      <c r="F87" s="6">
        <v>400</v>
      </c>
      <c r="G87" s="7">
        <v>200</v>
      </c>
      <c r="H87" s="6">
        <v>192</v>
      </c>
      <c r="I87" s="7">
        <v>96</v>
      </c>
      <c r="J87" s="6">
        <v>192</v>
      </c>
      <c r="K87" s="7">
        <v>96</v>
      </c>
      <c r="L87" s="6">
        <v>315</v>
      </c>
      <c r="M87" s="7">
        <v>157.5</v>
      </c>
      <c r="N87" s="6">
        <v>78</v>
      </c>
      <c r="O87" s="7">
        <v>39</v>
      </c>
      <c r="P87" s="6">
        <v>85</v>
      </c>
      <c r="Q87" s="7">
        <v>42.5</v>
      </c>
      <c r="R87" s="6">
        <v>1270</v>
      </c>
      <c r="S87" s="7">
        <v>635</v>
      </c>
      <c r="T87" s="6">
        <v>320</v>
      </c>
      <c r="U87" s="7">
        <v>160</v>
      </c>
      <c r="V87" s="6">
        <v>196</v>
      </c>
      <c r="W87" s="7">
        <v>98</v>
      </c>
      <c r="X87" s="6">
        <v>594</v>
      </c>
      <c r="Y87" s="7">
        <v>297</v>
      </c>
      <c r="Z87" s="6">
        <v>8048</v>
      </c>
      <c r="AA87" s="7">
        <v>4024</v>
      </c>
    </row>
    <row r="88" spans="1:27" ht="24.75" customHeight="1">
      <c r="A88" s="5" t="s">
        <v>187</v>
      </c>
      <c r="B88" s="23">
        <v>5243</v>
      </c>
      <c r="C88" s="7">
        <v>2097.1999999999998</v>
      </c>
      <c r="D88" s="23">
        <v>1180</v>
      </c>
      <c r="E88" s="7">
        <v>472</v>
      </c>
      <c r="F88" s="23">
        <v>555</v>
      </c>
      <c r="G88" s="7">
        <v>222</v>
      </c>
      <c r="H88" s="23">
        <v>361</v>
      </c>
      <c r="I88" s="7">
        <v>144.4</v>
      </c>
      <c r="J88" s="23">
        <v>314</v>
      </c>
      <c r="K88" s="7">
        <v>125.60000000000001</v>
      </c>
      <c r="L88" s="23">
        <v>419</v>
      </c>
      <c r="M88" s="7">
        <v>167.60000000000002</v>
      </c>
      <c r="N88" s="23">
        <v>288</v>
      </c>
      <c r="O88" s="7">
        <v>115.2</v>
      </c>
      <c r="P88" s="23">
        <v>211</v>
      </c>
      <c r="Q88" s="7">
        <v>84.4</v>
      </c>
      <c r="R88" s="23">
        <v>1556</v>
      </c>
      <c r="S88" s="7">
        <v>622.40000000000009</v>
      </c>
      <c r="T88" s="23">
        <v>661</v>
      </c>
      <c r="U88" s="7">
        <v>264.40000000000003</v>
      </c>
      <c r="V88" s="23">
        <v>265</v>
      </c>
      <c r="W88" s="7">
        <v>106</v>
      </c>
      <c r="X88" s="23">
        <v>238</v>
      </c>
      <c r="Y88" s="7">
        <v>95.2</v>
      </c>
      <c r="Z88" s="23">
        <v>11291</v>
      </c>
      <c r="AA88" s="7">
        <v>4516.3999999999996</v>
      </c>
    </row>
    <row r="89" spans="1:27" ht="24.75" customHeight="1">
      <c r="A89" s="5" t="s">
        <v>188</v>
      </c>
      <c r="B89" s="6">
        <v>179</v>
      </c>
      <c r="C89" s="7">
        <v>53.7</v>
      </c>
      <c r="D89" s="6">
        <v>0</v>
      </c>
      <c r="E89" s="7">
        <v>0</v>
      </c>
      <c r="F89" s="6">
        <v>0</v>
      </c>
      <c r="G89" s="7">
        <v>0</v>
      </c>
      <c r="H89" s="6">
        <v>0</v>
      </c>
      <c r="I89" s="7">
        <v>0</v>
      </c>
      <c r="J89" s="6">
        <v>0</v>
      </c>
      <c r="K89" s="7">
        <v>0</v>
      </c>
      <c r="L89" s="6">
        <v>0</v>
      </c>
      <c r="M89" s="7">
        <v>0</v>
      </c>
      <c r="N89" s="6">
        <v>0</v>
      </c>
      <c r="O89" s="7">
        <v>0</v>
      </c>
      <c r="P89" s="6">
        <v>0</v>
      </c>
      <c r="Q89" s="7">
        <v>0</v>
      </c>
      <c r="R89" s="6">
        <v>0</v>
      </c>
      <c r="S89" s="7">
        <v>0</v>
      </c>
      <c r="T89" s="6">
        <v>0</v>
      </c>
      <c r="U89" s="7">
        <v>0</v>
      </c>
      <c r="V89" s="6">
        <v>0</v>
      </c>
      <c r="W89" s="7">
        <v>0</v>
      </c>
      <c r="X89" s="6"/>
      <c r="Y89" s="7">
        <v>0</v>
      </c>
      <c r="Z89" s="6">
        <v>179</v>
      </c>
      <c r="AA89" s="7">
        <v>53.699999999999996</v>
      </c>
    </row>
    <row r="90" spans="1:27" ht="24.75" customHeight="1" thickBot="1">
      <c r="A90" s="5" t="s">
        <v>189</v>
      </c>
      <c r="B90" s="6">
        <v>989</v>
      </c>
      <c r="C90" s="7">
        <v>197.8</v>
      </c>
      <c r="D90" s="6">
        <v>212</v>
      </c>
      <c r="E90" s="7">
        <v>42.400000000000006</v>
      </c>
      <c r="F90" s="6">
        <v>0</v>
      </c>
      <c r="G90" s="7">
        <v>0</v>
      </c>
      <c r="H90" s="6">
        <v>0</v>
      </c>
      <c r="I90" s="7">
        <v>0</v>
      </c>
      <c r="J90" s="6">
        <v>0</v>
      </c>
      <c r="K90" s="7">
        <v>0</v>
      </c>
      <c r="L90" s="6">
        <v>0</v>
      </c>
      <c r="M90" s="7">
        <v>0</v>
      </c>
      <c r="N90" s="6">
        <v>0</v>
      </c>
      <c r="O90" s="7">
        <v>0</v>
      </c>
      <c r="P90" s="6">
        <v>0</v>
      </c>
      <c r="Q90" s="7">
        <v>0</v>
      </c>
      <c r="R90" s="6">
        <v>0</v>
      </c>
      <c r="S90" s="7">
        <v>0</v>
      </c>
      <c r="T90" s="6">
        <v>0</v>
      </c>
      <c r="U90" s="7">
        <v>0</v>
      </c>
      <c r="V90" s="6">
        <v>100</v>
      </c>
      <c r="W90" s="7">
        <v>20</v>
      </c>
      <c r="X90" s="6"/>
      <c r="Y90" s="7">
        <v>0</v>
      </c>
      <c r="Z90" s="6">
        <v>1301</v>
      </c>
      <c r="AA90" s="7">
        <v>260.20000000000005</v>
      </c>
    </row>
    <row r="91" spans="1:27" ht="24.75" customHeight="1" thickBot="1">
      <c r="A91" s="2" t="s">
        <v>85</v>
      </c>
      <c r="B91" s="3">
        <v>6</v>
      </c>
      <c r="C91" s="4">
        <v>198</v>
      </c>
      <c r="D91" s="3">
        <v>11</v>
      </c>
      <c r="E91" s="4">
        <v>374</v>
      </c>
      <c r="F91" s="3">
        <v>3</v>
      </c>
      <c r="G91" s="4">
        <v>66</v>
      </c>
      <c r="H91" s="3">
        <v>7</v>
      </c>
      <c r="I91" s="4">
        <v>286</v>
      </c>
      <c r="J91" s="3">
        <v>19</v>
      </c>
      <c r="K91" s="4">
        <v>660</v>
      </c>
      <c r="L91" s="3">
        <v>51</v>
      </c>
      <c r="M91" s="4">
        <v>1496</v>
      </c>
      <c r="N91" s="3">
        <v>34</v>
      </c>
      <c r="O91" s="4">
        <v>1122</v>
      </c>
      <c r="P91" s="3">
        <v>45</v>
      </c>
      <c r="Q91" s="4">
        <v>1870</v>
      </c>
      <c r="R91" s="3">
        <v>77</v>
      </c>
      <c r="S91" s="4">
        <v>2486</v>
      </c>
      <c r="T91" s="3">
        <v>67</v>
      </c>
      <c r="U91" s="4">
        <v>2178</v>
      </c>
      <c r="V91" s="3">
        <v>58</v>
      </c>
      <c r="W91" s="4">
        <v>1584</v>
      </c>
      <c r="X91" s="3">
        <v>30</v>
      </c>
      <c r="Y91" s="4">
        <v>1012</v>
      </c>
      <c r="Z91" s="3">
        <v>408</v>
      </c>
      <c r="AA91" s="4">
        <v>13332</v>
      </c>
    </row>
    <row r="92" spans="1:27" ht="24.75" customHeight="1">
      <c r="A92" s="5" t="s">
        <v>86</v>
      </c>
      <c r="B92" s="6">
        <v>3</v>
      </c>
      <c r="C92" s="7">
        <v>132</v>
      </c>
      <c r="D92" s="6">
        <v>6</v>
      </c>
      <c r="E92" s="7">
        <v>264</v>
      </c>
      <c r="F92" s="6">
        <v>0</v>
      </c>
      <c r="G92" s="7">
        <v>0</v>
      </c>
      <c r="H92" s="6">
        <v>6</v>
      </c>
      <c r="I92" s="7">
        <v>264</v>
      </c>
      <c r="J92" s="6">
        <v>11</v>
      </c>
      <c r="K92" s="7">
        <v>484</v>
      </c>
      <c r="L92" s="6">
        <v>17</v>
      </c>
      <c r="M92" s="7">
        <v>748</v>
      </c>
      <c r="N92" s="6">
        <v>17</v>
      </c>
      <c r="O92" s="7">
        <v>748</v>
      </c>
      <c r="P92" s="6">
        <v>40</v>
      </c>
      <c r="Q92" s="7">
        <v>1760</v>
      </c>
      <c r="R92" s="6">
        <v>36</v>
      </c>
      <c r="S92" s="7">
        <v>1584</v>
      </c>
      <c r="T92" s="6">
        <v>32</v>
      </c>
      <c r="U92" s="7">
        <v>1408</v>
      </c>
      <c r="V92" s="6">
        <v>14</v>
      </c>
      <c r="W92" s="7">
        <v>616</v>
      </c>
      <c r="X92" s="6">
        <v>16</v>
      </c>
      <c r="Y92" s="7">
        <v>704</v>
      </c>
      <c r="Z92" s="6">
        <v>198</v>
      </c>
      <c r="AA92" s="7">
        <v>8712</v>
      </c>
    </row>
    <row r="93" spans="1:27" ht="24.75" customHeight="1" thickBot="1">
      <c r="A93" s="5" t="s">
        <v>87</v>
      </c>
      <c r="B93" s="6">
        <v>3</v>
      </c>
      <c r="C93" s="7">
        <v>66</v>
      </c>
      <c r="D93" s="6">
        <v>5</v>
      </c>
      <c r="E93" s="7">
        <v>110</v>
      </c>
      <c r="F93" s="6">
        <v>3</v>
      </c>
      <c r="G93" s="7">
        <v>66</v>
      </c>
      <c r="H93" s="6">
        <v>1</v>
      </c>
      <c r="I93" s="7">
        <v>22</v>
      </c>
      <c r="J93" s="6">
        <v>8</v>
      </c>
      <c r="K93" s="7">
        <v>176</v>
      </c>
      <c r="L93" s="6">
        <v>34</v>
      </c>
      <c r="M93" s="7">
        <v>748</v>
      </c>
      <c r="N93" s="6">
        <v>17</v>
      </c>
      <c r="O93" s="7">
        <v>374</v>
      </c>
      <c r="P93" s="6">
        <v>5</v>
      </c>
      <c r="Q93" s="7">
        <v>110</v>
      </c>
      <c r="R93" s="6">
        <v>41</v>
      </c>
      <c r="S93" s="7">
        <v>902</v>
      </c>
      <c r="T93" s="6">
        <v>35</v>
      </c>
      <c r="U93" s="7">
        <v>770</v>
      </c>
      <c r="V93" s="6">
        <v>44</v>
      </c>
      <c r="W93" s="7">
        <v>968</v>
      </c>
      <c r="X93" s="6">
        <v>14</v>
      </c>
      <c r="Y93" s="7">
        <v>308</v>
      </c>
      <c r="Z93" s="6">
        <v>210</v>
      </c>
      <c r="AA93" s="7">
        <v>4620</v>
      </c>
    </row>
    <row r="94" spans="1:27" ht="24.75" customHeight="1" thickBot="1">
      <c r="A94" s="2" t="s">
        <v>88</v>
      </c>
      <c r="B94" s="3">
        <v>1081747</v>
      </c>
      <c r="C94" s="4">
        <v>3412092.5000000005</v>
      </c>
      <c r="D94" s="3">
        <v>1242302</v>
      </c>
      <c r="E94" s="4">
        <v>3863124.9000000004</v>
      </c>
      <c r="F94" s="3">
        <v>1310329</v>
      </c>
      <c r="G94" s="4">
        <v>3994245.5000000005</v>
      </c>
      <c r="H94" s="3">
        <v>1075541</v>
      </c>
      <c r="I94" s="4">
        <v>3321880.4000000004</v>
      </c>
      <c r="J94" s="3">
        <v>1467776</v>
      </c>
      <c r="K94" s="4">
        <v>4586983.4000000004</v>
      </c>
      <c r="L94" s="3">
        <v>1610502</v>
      </c>
      <c r="M94" s="4">
        <v>5133947.7</v>
      </c>
      <c r="N94" s="3">
        <v>1691727</v>
      </c>
      <c r="O94" s="4">
        <v>4346944.5</v>
      </c>
      <c r="P94" s="3">
        <v>1696669</v>
      </c>
      <c r="Q94" s="4">
        <v>4459360.9000000004</v>
      </c>
      <c r="R94" s="3">
        <v>1685248</v>
      </c>
      <c r="S94" s="4">
        <v>5504853.1999999993</v>
      </c>
      <c r="T94" s="3">
        <v>2158247</v>
      </c>
      <c r="U94" s="4">
        <v>6577254.2999999989</v>
      </c>
      <c r="V94" s="3">
        <v>1847276</v>
      </c>
      <c r="W94" s="4">
        <v>5719527.5000000009</v>
      </c>
      <c r="X94" s="3">
        <v>1802574</v>
      </c>
      <c r="Y94" s="4">
        <v>5704575.9000000004</v>
      </c>
      <c r="Z94" s="3">
        <v>18669938</v>
      </c>
      <c r="AA94" s="4">
        <v>56624790.700000003</v>
      </c>
    </row>
    <row r="95" spans="1:27" ht="24.75" customHeight="1">
      <c r="A95" s="24" t="s">
        <v>89</v>
      </c>
      <c r="B95" s="22">
        <v>417681</v>
      </c>
      <c r="C95" s="18">
        <v>1336579.2</v>
      </c>
      <c r="D95" s="22">
        <v>476442</v>
      </c>
      <c r="E95" s="18">
        <v>1524614.4000000001</v>
      </c>
      <c r="F95" s="22">
        <v>485677</v>
      </c>
      <c r="G95" s="18">
        <v>1554166.4000000001</v>
      </c>
      <c r="H95" s="22">
        <v>411156</v>
      </c>
      <c r="I95" s="18">
        <v>1315699.2000000002</v>
      </c>
      <c r="J95" s="22">
        <v>553994</v>
      </c>
      <c r="K95" s="18">
        <v>1772780.8</v>
      </c>
      <c r="L95" s="22">
        <v>618865</v>
      </c>
      <c r="M95" s="18">
        <v>1980368</v>
      </c>
      <c r="N95" s="22">
        <v>0</v>
      </c>
      <c r="O95" s="18">
        <v>0</v>
      </c>
      <c r="P95" s="22">
        <v>67</v>
      </c>
      <c r="Q95" s="18">
        <v>214.4</v>
      </c>
      <c r="R95" s="22">
        <v>669076</v>
      </c>
      <c r="S95" s="18">
        <v>2141043.2000000002</v>
      </c>
      <c r="T95" s="22">
        <v>765524</v>
      </c>
      <c r="U95" s="18">
        <v>2449676.8000000003</v>
      </c>
      <c r="V95" s="22">
        <v>710771</v>
      </c>
      <c r="W95" s="18">
        <v>2274467.2000000002</v>
      </c>
      <c r="X95" s="22">
        <v>740064</v>
      </c>
      <c r="Y95" s="18">
        <v>2368204.8000000003</v>
      </c>
      <c r="Z95" s="22">
        <v>5849317</v>
      </c>
      <c r="AA95" s="18">
        <v>18717814.400000002</v>
      </c>
    </row>
    <row r="96" spans="1:27" ht="24.75" customHeight="1">
      <c r="A96" s="5" t="s">
        <v>190</v>
      </c>
      <c r="B96" s="6">
        <v>262449</v>
      </c>
      <c r="C96" s="18">
        <v>419918.4</v>
      </c>
      <c r="D96" s="6">
        <v>325779</v>
      </c>
      <c r="E96" s="18">
        <v>521246.4</v>
      </c>
      <c r="F96" s="6">
        <v>365019</v>
      </c>
      <c r="G96" s="18">
        <v>584030.4</v>
      </c>
      <c r="H96" s="6">
        <v>281646</v>
      </c>
      <c r="I96" s="18">
        <v>450633.60000000003</v>
      </c>
      <c r="J96" s="6">
        <v>387757</v>
      </c>
      <c r="K96" s="18">
        <v>620411.20000000007</v>
      </c>
      <c r="L96" s="6">
        <v>415781</v>
      </c>
      <c r="M96" s="18">
        <v>665249.60000000009</v>
      </c>
      <c r="N96" s="6">
        <v>0</v>
      </c>
      <c r="O96" s="18">
        <v>0</v>
      </c>
      <c r="P96" s="6">
        <v>42</v>
      </c>
      <c r="Q96" s="18">
        <v>67.2</v>
      </c>
      <c r="R96" s="6">
        <v>414819</v>
      </c>
      <c r="S96" s="18">
        <v>663710.4</v>
      </c>
      <c r="T96" s="6">
        <v>682762</v>
      </c>
      <c r="U96" s="18">
        <v>1092419.2</v>
      </c>
      <c r="V96" s="6">
        <v>529332</v>
      </c>
      <c r="W96" s="18">
        <v>846931.20000000007</v>
      </c>
      <c r="X96" s="6">
        <v>470757</v>
      </c>
      <c r="Y96" s="18">
        <v>753211.20000000007</v>
      </c>
      <c r="Z96" s="6">
        <v>4136143</v>
      </c>
      <c r="AA96" s="18">
        <v>6617828.8000000007</v>
      </c>
    </row>
    <row r="97" spans="1:27" ht="24.75" customHeight="1">
      <c r="A97" s="24" t="s">
        <v>91</v>
      </c>
      <c r="B97" s="22">
        <v>216626</v>
      </c>
      <c r="C97" s="18">
        <v>866504</v>
      </c>
      <c r="D97" s="22">
        <v>227514</v>
      </c>
      <c r="E97" s="18">
        <v>910056</v>
      </c>
      <c r="F97" s="22">
        <v>230784</v>
      </c>
      <c r="G97" s="18">
        <v>923136</v>
      </c>
      <c r="H97" s="22">
        <v>197688</v>
      </c>
      <c r="I97" s="18">
        <v>790752</v>
      </c>
      <c r="J97" s="22">
        <v>267029</v>
      </c>
      <c r="K97" s="18">
        <v>1068116</v>
      </c>
      <c r="L97" s="22">
        <v>295635</v>
      </c>
      <c r="M97" s="18">
        <v>1182540</v>
      </c>
      <c r="N97" s="22">
        <v>0</v>
      </c>
      <c r="O97" s="18">
        <v>0</v>
      </c>
      <c r="P97" s="22">
        <v>30</v>
      </c>
      <c r="Q97" s="18">
        <v>120</v>
      </c>
      <c r="R97" s="22">
        <v>306052</v>
      </c>
      <c r="S97" s="18">
        <v>1224208</v>
      </c>
      <c r="T97" s="22">
        <v>343570</v>
      </c>
      <c r="U97" s="18">
        <v>1374280</v>
      </c>
      <c r="V97" s="22">
        <v>315535</v>
      </c>
      <c r="W97" s="18">
        <v>1262140</v>
      </c>
      <c r="X97" s="22">
        <v>318193</v>
      </c>
      <c r="Y97" s="18">
        <v>1272772</v>
      </c>
      <c r="Z97" s="22">
        <v>2718656</v>
      </c>
      <c r="AA97" s="18">
        <v>10874624</v>
      </c>
    </row>
    <row r="98" spans="1:27" ht="24.75" customHeight="1">
      <c r="A98" s="5" t="s">
        <v>92</v>
      </c>
      <c r="B98" s="6">
        <v>104195</v>
      </c>
      <c r="C98" s="18">
        <v>208390</v>
      </c>
      <c r="D98" s="6">
        <v>120112</v>
      </c>
      <c r="E98" s="18">
        <v>240224</v>
      </c>
      <c r="F98" s="6">
        <v>133797</v>
      </c>
      <c r="G98" s="18">
        <v>267594</v>
      </c>
      <c r="H98" s="6">
        <v>104701</v>
      </c>
      <c r="I98" s="18">
        <v>209402</v>
      </c>
      <c r="J98" s="6">
        <v>146713</v>
      </c>
      <c r="K98" s="18">
        <v>293426</v>
      </c>
      <c r="L98" s="6">
        <v>153354</v>
      </c>
      <c r="M98" s="18">
        <v>306708</v>
      </c>
      <c r="N98" s="6">
        <v>0</v>
      </c>
      <c r="O98" s="18">
        <v>0</v>
      </c>
      <c r="P98" s="6">
        <v>9</v>
      </c>
      <c r="Q98" s="18">
        <v>18</v>
      </c>
      <c r="R98" s="6">
        <v>151443</v>
      </c>
      <c r="S98" s="18">
        <v>302886</v>
      </c>
      <c r="T98" s="6">
        <v>206342</v>
      </c>
      <c r="U98" s="18">
        <v>412684</v>
      </c>
      <c r="V98" s="6">
        <v>158666</v>
      </c>
      <c r="W98" s="18">
        <v>317332</v>
      </c>
      <c r="X98" s="6">
        <v>142376</v>
      </c>
      <c r="Y98" s="18">
        <v>284752</v>
      </c>
      <c r="Z98" s="6">
        <v>1421708</v>
      </c>
      <c r="AA98" s="18">
        <v>2843416</v>
      </c>
    </row>
    <row r="99" spans="1:27" ht="24.75" customHeight="1">
      <c r="A99" s="24" t="s">
        <v>93</v>
      </c>
      <c r="B99" s="6">
        <v>33901</v>
      </c>
      <c r="C99" s="18">
        <v>176285.2</v>
      </c>
      <c r="D99" s="6">
        <v>36287</v>
      </c>
      <c r="E99" s="18">
        <v>188692.4</v>
      </c>
      <c r="F99" s="6">
        <v>37320</v>
      </c>
      <c r="G99" s="18">
        <v>194064</v>
      </c>
      <c r="H99" s="6">
        <v>33168</v>
      </c>
      <c r="I99" s="18">
        <v>172473.60000000001</v>
      </c>
      <c r="J99" s="6">
        <v>43631</v>
      </c>
      <c r="K99" s="18">
        <v>226881.2</v>
      </c>
      <c r="L99" s="6">
        <v>49483</v>
      </c>
      <c r="M99" s="18">
        <v>257311.6</v>
      </c>
      <c r="N99" s="6">
        <v>0</v>
      </c>
      <c r="O99" s="18">
        <v>0</v>
      </c>
      <c r="P99" s="6">
        <v>3</v>
      </c>
      <c r="Q99" s="18">
        <v>15.600000000000001</v>
      </c>
      <c r="R99" s="6">
        <v>53614</v>
      </c>
      <c r="S99" s="18">
        <v>278792.8</v>
      </c>
      <c r="T99" s="6">
        <v>59733</v>
      </c>
      <c r="U99" s="18">
        <v>310611.60000000003</v>
      </c>
      <c r="V99" s="6">
        <v>56429</v>
      </c>
      <c r="W99" s="18">
        <v>293430.8</v>
      </c>
      <c r="X99" s="6">
        <v>54906</v>
      </c>
      <c r="Y99" s="18">
        <v>285511.2</v>
      </c>
      <c r="Z99" s="6">
        <v>458475</v>
      </c>
      <c r="AA99" s="18">
        <v>2384070.0000000005</v>
      </c>
    </row>
    <row r="100" spans="1:27" ht="24.75" customHeight="1">
      <c r="A100" s="5" t="s">
        <v>94</v>
      </c>
      <c r="B100" s="6">
        <v>17022</v>
      </c>
      <c r="C100" s="18">
        <v>44257.2</v>
      </c>
      <c r="D100" s="6">
        <v>20467</v>
      </c>
      <c r="E100" s="18">
        <v>53214.200000000004</v>
      </c>
      <c r="F100" s="6">
        <v>23477</v>
      </c>
      <c r="G100" s="18">
        <v>61040.200000000004</v>
      </c>
      <c r="H100" s="6">
        <v>19525</v>
      </c>
      <c r="I100" s="18">
        <v>50765</v>
      </c>
      <c r="J100" s="6">
        <v>25272</v>
      </c>
      <c r="K100" s="18">
        <v>65707.199999999997</v>
      </c>
      <c r="L100" s="6">
        <v>25738</v>
      </c>
      <c r="M100" s="18">
        <v>66918.8</v>
      </c>
      <c r="N100" s="6">
        <v>0</v>
      </c>
      <c r="O100" s="18">
        <v>0</v>
      </c>
      <c r="P100" s="6">
        <v>0</v>
      </c>
      <c r="Q100" s="18">
        <v>0</v>
      </c>
      <c r="R100" s="6">
        <v>27445</v>
      </c>
      <c r="S100" s="18">
        <v>71357</v>
      </c>
      <c r="T100" s="6">
        <v>33403</v>
      </c>
      <c r="U100" s="18">
        <v>86847.8</v>
      </c>
      <c r="V100" s="6">
        <v>26299</v>
      </c>
      <c r="W100" s="18">
        <v>68377.400000000009</v>
      </c>
      <c r="X100" s="6">
        <v>24432</v>
      </c>
      <c r="Y100" s="18">
        <v>63523.200000000004</v>
      </c>
      <c r="Z100" s="6">
        <v>243080</v>
      </c>
      <c r="AA100" s="18">
        <v>632007.99999999988</v>
      </c>
    </row>
    <row r="101" spans="1:27" ht="24.75" customHeight="1">
      <c r="A101" s="24" t="s">
        <v>95</v>
      </c>
      <c r="B101" s="6">
        <v>2943</v>
      </c>
      <c r="C101" s="18">
        <v>20601</v>
      </c>
      <c r="D101" s="6">
        <v>3036</v>
      </c>
      <c r="E101" s="18">
        <v>21252</v>
      </c>
      <c r="F101" s="6">
        <v>3080</v>
      </c>
      <c r="G101" s="18">
        <v>21560</v>
      </c>
      <c r="H101" s="6">
        <v>2861</v>
      </c>
      <c r="I101" s="18">
        <v>20027</v>
      </c>
      <c r="J101" s="6">
        <v>3385</v>
      </c>
      <c r="K101" s="18">
        <v>23695</v>
      </c>
      <c r="L101" s="6">
        <v>3661</v>
      </c>
      <c r="M101" s="18">
        <v>25627</v>
      </c>
      <c r="N101" s="6">
        <v>0</v>
      </c>
      <c r="O101" s="18">
        <v>0</v>
      </c>
      <c r="P101" s="6">
        <v>0</v>
      </c>
      <c r="Q101" s="18">
        <v>0</v>
      </c>
      <c r="R101" s="6">
        <v>4225</v>
      </c>
      <c r="S101" s="18">
        <v>29575</v>
      </c>
      <c r="T101" s="6">
        <v>4838</v>
      </c>
      <c r="U101" s="18">
        <v>33866</v>
      </c>
      <c r="V101" s="6">
        <v>4395</v>
      </c>
      <c r="W101" s="18">
        <v>30765</v>
      </c>
      <c r="X101" s="6">
        <v>4604</v>
      </c>
      <c r="Y101" s="18">
        <v>32228</v>
      </c>
      <c r="Z101" s="6">
        <v>37028</v>
      </c>
      <c r="AA101" s="18">
        <v>259196</v>
      </c>
    </row>
    <row r="102" spans="1:27" ht="24.75" customHeight="1">
      <c r="A102" s="5" t="s">
        <v>96</v>
      </c>
      <c r="B102" s="6">
        <v>1535</v>
      </c>
      <c r="C102" s="18">
        <v>5372.5</v>
      </c>
      <c r="D102" s="6">
        <v>1858</v>
      </c>
      <c r="E102" s="18">
        <v>6503</v>
      </c>
      <c r="F102" s="6">
        <v>1736</v>
      </c>
      <c r="G102" s="18">
        <v>6076</v>
      </c>
      <c r="H102" s="6">
        <v>1479</v>
      </c>
      <c r="I102" s="18">
        <v>5176.5</v>
      </c>
      <c r="J102" s="6">
        <v>1743</v>
      </c>
      <c r="K102" s="18">
        <v>6100.5</v>
      </c>
      <c r="L102" s="6">
        <v>1748</v>
      </c>
      <c r="M102" s="18">
        <v>6118</v>
      </c>
      <c r="N102" s="6">
        <v>0</v>
      </c>
      <c r="O102" s="18">
        <v>0</v>
      </c>
      <c r="P102" s="6">
        <v>0</v>
      </c>
      <c r="Q102" s="18">
        <v>0</v>
      </c>
      <c r="R102" s="6">
        <v>2369</v>
      </c>
      <c r="S102" s="18">
        <v>8291.5</v>
      </c>
      <c r="T102" s="6">
        <v>2406</v>
      </c>
      <c r="U102" s="18">
        <v>8421</v>
      </c>
      <c r="V102" s="6">
        <v>1784</v>
      </c>
      <c r="W102" s="18">
        <v>6244</v>
      </c>
      <c r="X102" s="6">
        <v>1840</v>
      </c>
      <c r="Y102" s="18">
        <v>6440</v>
      </c>
      <c r="Z102" s="6">
        <v>18498</v>
      </c>
      <c r="AA102" s="18">
        <v>64743</v>
      </c>
    </row>
    <row r="103" spans="1:27" ht="24.75" customHeight="1">
      <c r="A103" s="5" t="s">
        <v>97</v>
      </c>
      <c r="B103" s="6">
        <v>13806</v>
      </c>
      <c r="C103" s="18">
        <v>207090</v>
      </c>
      <c r="D103" s="6">
        <v>15492</v>
      </c>
      <c r="E103" s="18">
        <v>232380</v>
      </c>
      <c r="F103" s="6">
        <v>15068</v>
      </c>
      <c r="G103" s="18">
        <v>226020</v>
      </c>
      <c r="H103" s="6">
        <v>12642</v>
      </c>
      <c r="I103" s="18">
        <v>189630</v>
      </c>
      <c r="J103" s="6">
        <v>20248</v>
      </c>
      <c r="K103" s="18">
        <v>303720</v>
      </c>
      <c r="L103" s="6">
        <v>24176</v>
      </c>
      <c r="M103" s="18">
        <v>362640</v>
      </c>
      <c r="N103" s="6">
        <v>0</v>
      </c>
      <c r="O103" s="18">
        <v>0</v>
      </c>
      <c r="P103" s="6">
        <v>3</v>
      </c>
      <c r="Q103" s="18">
        <v>45</v>
      </c>
      <c r="R103" s="6">
        <v>27400</v>
      </c>
      <c r="S103" s="18">
        <v>411000</v>
      </c>
      <c r="T103" s="6">
        <v>28835</v>
      </c>
      <c r="U103" s="18">
        <v>432525</v>
      </c>
      <c r="V103" s="6">
        <v>23320</v>
      </c>
      <c r="W103" s="18">
        <v>349800</v>
      </c>
      <c r="X103" s="6">
        <v>24759</v>
      </c>
      <c r="Y103" s="18">
        <v>371385</v>
      </c>
      <c r="Z103" s="6">
        <v>205749</v>
      </c>
      <c r="AA103" s="18">
        <v>3086235</v>
      </c>
    </row>
    <row r="104" spans="1:27" ht="24.75" customHeight="1">
      <c r="A104" s="5" t="s">
        <v>98</v>
      </c>
      <c r="B104" s="6">
        <v>9638</v>
      </c>
      <c r="C104" s="18">
        <v>72285</v>
      </c>
      <c r="D104" s="6">
        <v>12671</v>
      </c>
      <c r="E104" s="18">
        <v>95032.5</v>
      </c>
      <c r="F104" s="6">
        <v>11931</v>
      </c>
      <c r="G104" s="18">
        <v>89482.5</v>
      </c>
      <c r="H104" s="6">
        <v>8845</v>
      </c>
      <c r="I104" s="18">
        <v>66337.5</v>
      </c>
      <c r="J104" s="6">
        <v>14239</v>
      </c>
      <c r="K104" s="18">
        <v>106792.5</v>
      </c>
      <c r="L104" s="6">
        <v>15879</v>
      </c>
      <c r="M104" s="18">
        <v>119092.5</v>
      </c>
      <c r="N104" s="6">
        <v>0</v>
      </c>
      <c r="O104" s="18">
        <v>0</v>
      </c>
      <c r="P104" s="6">
        <v>3</v>
      </c>
      <c r="Q104" s="18">
        <v>22.5</v>
      </c>
      <c r="R104" s="6">
        <v>19859</v>
      </c>
      <c r="S104" s="18">
        <v>148942.5</v>
      </c>
      <c r="T104" s="6">
        <v>21910</v>
      </c>
      <c r="U104" s="18">
        <v>164325</v>
      </c>
      <c r="V104" s="6">
        <v>14477</v>
      </c>
      <c r="W104" s="18">
        <v>108577.5</v>
      </c>
      <c r="X104" s="6">
        <v>14735</v>
      </c>
      <c r="Y104" s="18">
        <v>110512.5</v>
      </c>
      <c r="Z104" s="6">
        <v>144187</v>
      </c>
      <c r="AA104" s="18">
        <v>1081402.5</v>
      </c>
    </row>
    <row r="105" spans="1:27" ht="24.75" customHeight="1">
      <c r="A105" s="5" t="s">
        <v>99</v>
      </c>
      <c r="B105" s="6">
        <v>521</v>
      </c>
      <c r="C105" s="18">
        <v>13546</v>
      </c>
      <c r="D105" s="6">
        <v>642</v>
      </c>
      <c r="E105" s="18">
        <v>16692</v>
      </c>
      <c r="F105" s="6">
        <v>611</v>
      </c>
      <c r="G105" s="18">
        <v>15886</v>
      </c>
      <c r="H105" s="6">
        <v>469</v>
      </c>
      <c r="I105" s="18">
        <v>12194</v>
      </c>
      <c r="J105" s="6">
        <v>1056</v>
      </c>
      <c r="K105" s="18">
        <v>27456</v>
      </c>
      <c r="L105" s="6">
        <v>1880</v>
      </c>
      <c r="M105" s="18">
        <v>48880</v>
      </c>
      <c r="N105" s="6">
        <v>0</v>
      </c>
      <c r="O105" s="18">
        <v>0</v>
      </c>
      <c r="P105" s="6">
        <v>0</v>
      </c>
      <c r="Q105" s="18">
        <v>0</v>
      </c>
      <c r="R105" s="6">
        <v>2585</v>
      </c>
      <c r="S105" s="18">
        <v>67210</v>
      </c>
      <c r="T105" s="6">
        <v>2279</v>
      </c>
      <c r="U105" s="18">
        <v>59254</v>
      </c>
      <c r="V105" s="6">
        <v>1784</v>
      </c>
      <c r="W105" s="18">
        <v>46384</v>
      </c>
      <c r="X105" s="6">
        <v>1892</v>
      </c>
      <c r="Y105" s="18">
        <v>49192</v>
      </c>
      <c r="Z105" s="6">
        <v>13719</v>
      </c>
      <c r="AA105" s="18">
        <v>356694</v>
      </c>
    </row>
    <row r="106" spans="1:27" ht="24.75" customHeight="1">
      <c r="A106" s="5" t="s">
        <v>100</v>
      </c>
      <c r="B106" s="6">
        <v>391</v>
      </c>
      <c r="C106" s="18">
        <v>5083</v>
      </c>
      <c r="D106" s="6">
        <v>638</v>
      </c>
      <c r="E106" s="18">
        <v>8294</v>
      </c>
      <c r="F106" s="6">
        <v>558</v>
      </c>
      <c r="G106" s="18">
        <v>7254</v>
      </c>
      <c r="H106" s="6">
        <v>353</v>
      </c>
      <c r="I106" s="18">
        <v>4589</v>
      </c>
      <c r="J106" s="6">
        <v>830</v>
      </c>
      <c r="K106" s="18">
        <v>10790</v>
      </c>
      <c r="L106" s="6">
        <v>1248</v>
      </c>
      <c r="M106" s="18">
        <v>16224</v>
      </c>
      <c r="N106" s="6">
        <v>0</v>
      </c>
      <c r="O106" s="18">
        <v>0</v>
      </c>
      <c r="P106" s="6">
        <v>0</v>
      </c>
      <c r="Q106" s="18">
        <v>0</v>
      </c>
      <c r="R106" s="6">
        <v>1901</v>
      </c>
      <c r="S106" s="18">
        <v>24713</v>
      </c>
      <c r="T106" s="6">
        <v>1879</v>
      </c>
      <c r="U106" s="18">
        <v>24427</v>
      </c>
      <c r="V106" s="6">
        <v>1390</v>
      </c>
      <c r="W106" s="18">
        <v>18070</v>
      </c>
      <c r="X106" s="6">
        <v>1292</v>
      </c>
      <c r="Y106" s="18">
        <v>16796</v>
      </c>
      <c r="Z106" s="6">
        <v>10480</v>
      </c>
      <c r="AA106" s="18">
        <v>136240</v>
      </c>
    </row>
    <row r="107" spans="1:27" ht="24.75" customHeight="1">
      <c r="A107" s="5" t="s">
        <v>101</v>
      </c>
      <c r="B107" s="6">
        <v>238</v>
      </c>
      <c r="C107" s="18">
        <v>7616</v>
      </c>
      <c r="D107" s="6">
        <v>338</v>
      </c>
      <c r="E107" s="18">
        <v>10816</v>
      </c>
      <c r="F107" s="6">
        <v>332</v>
      </c>
      <c r="G107" s="18">
        <v>10624</v>
      </c>
      <c r="H107" s="6">
        <v>296</v>
      </c>
      <c r="I107" s="18">
        <v>9472</v>
      </c>
      <c r="J107" s="6">
        <v>638</v>
      </c>
      <c r="K107" s="18">
        <v>20416</v>
      </c>
      <c r="L107" s="6">
        <v>1166</v>
      </c>
      <c r="M107" s="18">
        <v>37312</v>
      </c>
      <c r="N107" s="6">
        <v>0</v>
      </c>
      <c r="O107" s="18">
        <v>0</v>
      </c>
      <c r="P107" s="6">
        <v>0</v>
      </c>
      <c r="Q107" s="18">
        <v>0</v>
      </c>
      <c r="R107" s="6">
        <v>1506</v>
      </c>
      <c r="S107" s="18">
        <v>48192</v>
      </c>
      <c r="T107" s="6">
        <v>1280</v>
      </c>
      <c r="U107" s="18">
        <v>40960</v>
      </c>
      <c r="V107" s="6">
        <v>1056</v>
      </c>
      <c r="W107" s="18">
        <v>33792</v>
      </c>
      <c r="X107" s="6">
        <v>1007</v>
      </c>
      <c r="Y107" s="18">
        <v>32224</v>
      </c>
      <c r="Z107" s="6">
        <v>7857</v>
      </c>
      <c r="AA107" s="18">
        <v>251424</v>
      </c>
    </row>
    <row r="108" spans="1:27" ht="24.75" customHeight="1">
      <c r="A108" s="5" t="s">
        <v>102</v>
      </c>
      <c r="B108" s="6">
        <v>221</v>
      </c>
      <c r="C108" s="18">
        <v>3536</v>
      </c>
      <c r="D108" s="6">
        <v>370</v>
      </c>
      <c r="E108" s="18">
        <v>5920</v>
      </c>
      <c r="F108" s="6">
        <v>273</v>
      </c>
      <c r="G108" s="18">
        <v>4368</v>
      </c>
      <c r="H108" s="6">
        <v>231</v>
      </c>
      <c r="I108" s="18">
        <v>3696</v>
      </c>
      <c r="J108" s="6">
        <v>476</v>
      </c>
      <c r="K108" s="18">
        <v>7616</v>
      </c>
      <c r="L108" s="6">
        <v>811</v>
      </c>
      <c r="M108" s="18">
        <v>12976</v>
      </c>
      <c r="N108" s="6">
        <v>0</v>
      </c>
      <c r="O108" s="18">
        <v>0</v>
      </c>
      <c r="P108" s="6">
        <v>0</v>
      </c>
      <c r="Q108" s="18">
        <v>0</v>
      </c>
      <c r="R108" s="6">
        <v>1406</v>
      </c>
      <c r="S108" s="18">
        <v>22496</v>
      </c>
      <c r="T108" s="6">
        <v>1125</v>
      </c>
      <c r="U108" s="18">
        <v>18000</v>
      </c>
      <c r="V108" s="6">
        <v>754</v>
      </c>
      <c r="W108" s="18">
        <v>12064</v>
      </c>
      <c r="X108" s="6">
        <v>671</v>
      </c>
      <c r="Y108" s="18">
        <v>10736</v>
      </c>
      <c r="Z108" s="6">
        <v>6338</v>
      </c>
      <c r="AA108" s="18">
        <v>101408</v>
      </c>
    </row>
    <row r="109" spans="1:27" ht="24.75" customHeight="1">
      <c r="A109" s="5" t="s">
        <v>103</v>
      </c>
      <c r="B109" s="6">
        <v>347</v>
      </c>
      <c r="C109" s="18">
        <v>18738</v>
      </c>
      <c r="D109" s="6">
        <v>388</v>
      </c>
      <c r="E109" s="18">
        <v>20952</v>
      </c>
      <c r="F109" s="6">
        <v>406</v>
      </c>
      <c r="G109" s="18">
        <v>21924</v>
      </c>
      <c r="H109" s="6">
        <v>298</v>
      </c>
      <c r="I109" s="18">
        <v>16092</v>
      </c>
      <c r="J109" s="6">
        <v>460</v>
      </c>
      <c r="K109" s="18">
        <v>24840</v>
      </c>
      <c r="L109" s="6">
        <v>654</v>
      </c>
      <c r="M109" s="18">
        <v>35316</v>
      </c>
      <c r="N109" s="6">
        <v>0</v>
      </c>
      <c r="O109" s="18">
        <v>0</v>
      </c>
      <c r="P109" s="6">
        <v>0</v>
      </c>
      <c r="Q109" s="18">
        <v>0</v>
      </c>
      <c r="R109" s="6">
        <v>882</v>
      </c>
      <c r="S109" s="18">
        <v>47628</v>
      </c>
      <c r="T109" s="6">
        <v>927</v>
      </c>
      <c r="U109" s="18">
        <v>50058</v>
      </c>
      <c r="V109" s="6">
        <v>736</v>
      </c>
      <c r="W109" s="18">
        <v>39744</v>
      </c>
      <c r="X109" s="6">
        <v>698</v>
      </c>
      <c r="Y109" s="18">
        <v>37692</v>
      </c>
      <c r="Z109" s="6">
        <v>5796</v>
      </c>
      <c r="AA109" s="18">
        <v>312984</v>
      </c>
    </row>
    <row r="110" spans="1:27" ht="24.75" customHeight="1">
      <c r="A110" s="5" t="s">
        <v>104</v>
      </c>
      <c r="B110" s="6">
        <v>233</v>
      </c>
      <c r="C110" s="18">
        <v>6291</v>
      </c>
      <c r="D110" s="6">
        <v>268</v>
      </c>
      <c r="E110" s="18">
        <v>7236</v>
      </c>
      <c r="F110" s="6">
        <v>260</v>
      </c>
      <c r="G110" s="18">
        <v>7020</v>
      </c>
      <c r="H110" s="6">
        <v>183</v>
      </c>
      <c r="I110" s="18">
        <v>4941</v>
      </c>
      <c r="J110" s="6">
        <v>305</v>
      </c>
      <c r="K110" s="18">
        <v>8235</v>
      </c>
      <c r="L110" s="6">
        <v>393</v>
      </c>
      <c r="M110" s="18">
        <v>10611</v>
      </c>
      <c r="N110" s="6">
        <v>0</v>
      </c>
      <c r="O110" s="18">
        <v>0</v>
      </c>
      <c r="P110" s="6">
        <v>0</v>
      </c>
      <c r="Q110" s="18">
        <v>0</v>
      </c>
      <c r="R110" s="6">
        <v>537</v>
      </c>
      <c r="S110" s="18">
        <v>14499</v>
      </c>
      <c r="T110" s="6">
        <v>627</v>
      </c>
      <c r="U110" s="18">
        <v>16929</v>
      </c>
      <c r="V110" s="6">
        <v>408</v>
      </c>
      <c r="W110" s="18">
        <v>11016</v>
      </c>
      <c r="X110" s="6">
        <v>348</v>
      </c>
      <c r="Y110" s="18">
        <v>9396</v>
      </c>
      <c r="Z110" s="6">
        <v>3562</v>
      </c>
      <c r="AA110" s="18">
        <v>96174</v>
      </c>
    </row>
    <row r="111" spans="1:27" ht="24.75" customHeight="1">
      <c r="A111" s="24" t="s">
        <v>145</v>
      </c>
      <c r="B111" s="6">
        <v>0</v>
      </c>
      <c r="C111" s="18">
        <v>0</v>
      </c>
      <c r="D111" s="6">
        <v>0</v>
      </c>
      <c r="E111" s="18">
        <v>0</v>
      </c>
      <c r="F111" s="6">
        <v>0</v>
      </c>
      <c r="G111" s="18">
        <v>0</v>
      </c>
      <c r="H111" s="6">
        <v>0</v>
      </c>
      <c r="I111" s="18">
        <v>0</v>
      </c>
      <c r="J111" s="6">
        <v>0</v>
      </c>
      <c r="K111" s="18">
        <v>0</v>
      </c>
      <c r="L111" s="6">
        <v>12</v>
      </c>
      <c r="M111" s="18">
        <v>28.799999999999997</v>
      </c>
      <c r="N111" s="6">
        <v>650754</v>
      </c>
      <c r="O111" s="18">
        <v>1561809.5999999999</v>
      </c>
      <c r="P111" s="6">
        <v>680856</v>
      </c>
      <c r="Q111" s="18">
        <v>1634054.4</v>
      </c>
      <c r="R111" s="6">
        <v>59</v>
      </c>
      <c r="S111" s="18">
        <v>141.6</v>
      </c>
      <c r="T111" s="6">
        <v>288</v>
      </c>
      <c r="U111" s="18">
        <v>691.19999999999993</v>
      </c>
      <c r="V111" s="6">
        <v>50</v>
      </c>
      <c r="W111" s="18">
        <v>120</v>
      </c>
      <c r="X111" s="6"/>
      <c r="Y111" s="18">
        <v>0</v>
      </c>
      <c r="Z111" s="6">
        <v>1332019</v>
      </c>
      <c r="AA111" s="18">
        <v>3196845.6</v>
      </c>
    </row>
    <row r="112" spans="1:27" ht="24.75" customHeight="1">
      <c r="A112" s="5" t="s">
        <v>191</v>
      </c>
      <c r="B112" s="6">
        <v>0</v>
      </c>
      <c r="C112" s="18">
        <v>0</v>
      </c>
      <c r="D112" s="6">
        <v>0</v>
      </c>
      <c r="E112" s="18">
        <v>0</v>
      </c>
      <c r="F112" s="6">
        <v>0</v>
      </c>
      <c r="G112" s="18">
        <v>0</v>
      </c>
      <c r="H112" s="6">
        <v>0</v>
      </c>
      <c r="I112" s="18">
        <v>0</v>
      </c>
      <c r="J112" s="6">
        <v>0</v>
      </c>
      <c r="K112" s="18">
        <v>0</v>
      </c>
      <c r="L112" s="6">
        <v>12</v>
      </c>
      <c r="M112" s="18">
        <v>14.399999999999999</v>
      </c>
      <c r="N112" s="6">
        <v>399783</v>
      </c>
      <c r="O112" s="18">
        <v>479739.6</v>
      </c>
      <c r="P112" s="6">
        <v>374757</v>
      </c>
      <c r="Q112" s="18">
        <v>449708.39999999997</v>
      </c>
      <c r="R112" s="6">
        <v>22</v>
      </c>
      <c r="S112" s="18">
        <v>26.4</v>
      </c>
      <c r="T112" s="6">
        <v>218</v>
      </c>
      <c r="U112" s="18">
        <v>261.59999999999997</v>
      </c>
      <c r="V112" s="6">
        <v>30</v>
      </c>
      <c r="W112" s="18">
        <v>36</v>
      </c>
      <c r="X112" s="6"/>
      <c r="Y112" s="18">
        <v>0</v>
      </c>
      <c r="Z112" s="6">
        <v>774822</v>
      </c>
      <c r="AA112" s="18">
        <v>929786.39999999991</v>
      </c>
    </row>
    <row r="113" spans="1:27" ht="24.75" customHeight="1">
      <c r="A113" s="24" t="s">
        <v>147</v>
      </c>
      <c r="B113" s="6">
        <v>0</v>
      </c>
      <c r="C113" s="18">
        <v>0</v>
      </c>
      <c r="D113" s="6">
        <v>0</v>
      </c>
      <c r="E113" s="18">
        <v>0</v>
      </c>
      <c r="F113" s="6">
        <v>0</v>
      </c>
      <c r="G113" s="18">
        <v>0</v>
      </c>
      <c r="H113" s="6">
        <v>0</v>
      </c>
      <c r="I113" s="18">
        <v>0</v>
      </c>
      <c r="J113" s="6">
        <v>0</v>
      </c>
      <c r="K113" s="18">
        <v>0</v>
      </c>
      <c r="L113" s="6">
        <v>2</v>
      </c>
      <c r="M113" s="18">
        <v>6</v>
      </c>
      <c r="N113" s="6">
        <v>320319</v>
      </c>
      <c r="O113" s="18">
        <v>960957</v>
      </c>
      <c r="P113" s="6">
        <v>325936</v>
      </c>
      <c r="Q113" s="18">
        <v>977808</v>
      </c>
      <c r="R113" s="6">
        <v>33</v>
      </c>
      <c r="S113" s="18">
        <v>99</v>
      </c>
      <c r="T113" s="6">
        <v>139</v>
      </c>
      <c r="U113" s="18">
        <v>417</v>
      </c>
      <c r="V113" s="6">
        <v>34</v>
      </c>
      <c r="W113" s="18">
        <v>102</v>
      </c>
      <c r="X113" s="6"/>
      <c r="Y113" s="18">
        <v>0</v>
      </c>
      <c r="Z113" s="6">
        <v>646463</v>
      </c>
      <c r="AA113" s="18">
        <v>1939389</v>
      </c>
    </row>
    <row r="114" spans="1:27" ht="24.75" customHeight="1">
      <c r="A114" s="5" t="s">
        <v>192</v>
      </c>
      <c r="B114" s="6">
        <v>0</v>
      </c>
      <c r="C114" s="18">
        <v>0</v>
      </c>
      <c r="D114" s="6">
        <v>0</v>
      </c>
      <c r="E114" s="18">
        <v>0</v>
      </c>
      <c r="F114" s="6">
        <v>0</v>
      </c>
      <c r="G114" s="18">
        <v>0</v>
      </c>
      <c r="H114" s="6">
        <v>0</v>
      </c>
      <c r="I114" s="18">
        <v>0</v>
      </c>
      <c r="J114" s="6">
        <v>0</v>
      </c>
      <c r="K114" s="18">
        <v>0</v>
      </c>
      <c r="L114" s="6">
        <v>4</v>
      </c>
      <c r="M114" s="18">
        <v>6</v>
      </c>
      <c r="N114" s="6">
        <v>161168</v>
      </c>
      <c r="O114" s="18">
        <v>241752</v>
      </c>
      <c r="P114" s="6">
        <v>151375</v>
      </c>
      <c r="Q114" s="18">
        <v>227062.5</v>
      </c>
      <c r="R114" s="6">
        <v>9</v>
      </c>
      <c r="S114" s="18">
        <v>13.5</v>
      </c>
      <c r="T114" s="6">
        <v>72</v>
      </c>
      <c r="U114" s="18">
        <v>108</v>
      </c>
      <c r="V114" s="6">
        <v>6</v>
      </c>
      <c r="W114" s="18">
        <v>9</v>
      </c>
      <c r="X114" s="6"/>
      <c r="Y114" s="18">
        <v>0</v>
      </c>
      <c r="Z114" s="6">
        <v>312634</v>
      </c>
      <c r="AA114" s="18">
        <v>468951</v>
      </c>
    </row>
    <row r="115" spans="1:27" ht="24.75" customHeight="1">
      <c r="A115" s="5" t="s">
        <v>93</v>
      </c>
      <c r="B115" s="6">
        <v>0</v>
      </c>
      <c r="C115" s="18">
        <v>0</v>
      </c>
      <c r="D115" s="6">
        <v>0</v>
      </c>
      <c r="E115" s="18">
        <v>0</v>
      </c>
      <c r="F115" s="6">
        <v>0</v>
      </c>
      <c r="G115" s="18">
        <v>0</v>
      </c>
      <c r="H115" s="6">
        <v>0</v>
      </c>
      <c r="I115" s="18">
        <v>0</v>
      </c>
      <c r="J115" s="6">
        <v>0</v>
      </c>
      <c r="K115" s="18">
        <v>0</v>
      </c>
      <c r="L115" s="6">
        <v>0</v>
      </c>
      <c r="M115" s="18">
        <v>0</v>
      </c>
      <c r="N115" s="6">
        <v>55191</v>
      </c>
      <c r="O115" s="18">
        <v>242840.40000000002</v>
      </c>
      <c r="P115" s="6">
        <v>55796</v>
      </c>
      <c r="Q115" s="18">
        <v>245502.40000000002</v>
      </c>
      <c r="R115" s="6">
        <v>2</v>
      </c>
      <c r="S115" s="18">
        <v>8.8000000000000007</v>
      </c>
      <c r="T115" s="6">
        <v>40</v>
      </c>
      <c r="U115" s="18">
        <v>176</v>
      </c>
      <c r="V115" s="6">
        <v>10</v>
      </c>
      <c r="W115" s="18">
        <v>44</v>
      </c>
      <c r="X115" s="6"/>
      <c r="Y115" s="18">
        <v>0</v>
      </c>
      <c r="Z115" s="6">
        <v>111039</v>
      </c>
      <c r="AA115" s="18">
        <v>488571.60000000003</v>
      </c>
    </row>
    <row r="116" spans="1:27" ht="24.75" customHeight="1">
      <c r="A116" s="5" t="s">
        <v>94</v>
      </c>
      <c r="B116" s="6">
        <v>0</v>
      </c>
      <c r="C116" s="18">
        <v>0</v>
      </c>
      <c r="D116" s="6">
        <v>0</v>
      </c>
      <c r="E116" s="18">
        <v>0</v>
      </c>
      <c r="F116" s="6">
        <v>0</v>
      </c>
      <c r="G116" s="18">
        <v>0</v>
      </c>
      <c r="H116" s="6">
        <v>0</v>
      </c>
      <c r="I116" s="18">
        <v>0</v>
      </c>
      <c r="J116" s="6">
        <v>0</v>
      </c>
      <c r="K116" s="18">
        <v>0</v>
      </c>
      <c r="L116" s="6">
        <v>0</v>
      </c>
      <c r="M116" s="18">
        <v>0</v>
      </c>
      <c r="N116" s="6">
        <v>27642</v>
      </c>
      <c r="O116" s="18">
        <v>60812.4</v>
      </c>
      <c r="P116" s="6">
        <v>26020</v>
      </c>
      <c r="Q116" s="18">
        <v>57244.000000000007</v>
      </c>
      <c r="R116" s="6">
        <v>0</v>
      </c>
      <c r="S116" s="18">
        <v>0</v>
      </c>
      <c r="T116" s="6">
        <v>18</v>
      </c>
      <c r="U116" s="18">
        <v>39.6</v>
      </c>
      <c r="V116" s="6">
        <v>2</v>
      </c>
      <c r="W116" s="18">
        <v>4.4000000000000004</v>
      </c>
      <c r="X116" s="6"/>
      <c r="Y116" s="18">
        <v>0</v>
      </c>
      <c r="Z116" s="6">
        <v>53682</v>
      </c>
      <c r="AA116" s="18">
        <v>118100.40000000001</v>
      </c>
    </row>
    <row r="117" spans="1:27" ht="24.75" customHeight="1">
      <c r="A117" s="5" t="s">
        <v>95</v>
      </c>
      <c r="B117" s="6">
        <v>0</v>
      </c>
      <c r="C117" s="18">
        <v>0</v>
      </c>
      <c r="D117" s="6">
        <v>0</v>
      </c>
      <c r="E117" s="18">
        <v>0</v>
      </c>
      <c r="F117" s="6">
        <v>0</v>
      </c>
      <c r="G117" s="18">
        <v>0</v>
      </c>
      <c r="H117" s="6">
        <v>0</v>
      </c>
      <c r="I117" s="18">
        <v>0</v>
      </c>
      <c r="J117" s="6">
        <v>0</v>
      </c>
      <c r="K117" s="18">
        <v>0</v>
      </c>
      <c r="L117" s="6">
        <v>0</v>
      </c>
      <c r="M117" s="18">
        <v>0</v>
      </c>
      <c r="N117" s="6">
        <v>3852</v>
      </c>
      <c r="O117" s="18">
        <v>23112</v>
      </c>
      <c r="P117" s="6">
        <v>3974</v>
      </c>
      <c r="Q117" s="18">
        <v>23844</v>
      </c>
      <c r="R117" s="6">
        <v>0</v>
      </c>
      <c r="S117" s="18">
        <v>0</v>
      </c>
      <c r="T117" s="6">
        <v>5</v>
      </c>
      <c r="U117" s="18">
        <v>30</v>
      </c>
      <c r="V117" s="6"/>
      <c r="W117" s="18">
        <v>0</v>
      </c>
      <c r="X117" s="6"/>
      <c r="Y117" s="18">
        <v>0</v>
      </c>
      <c r="Z117" s="6">
        <v>7831</v>
      </c>
      <c r="AA117" s="18">
        <v>46986</v>
      </c>
    </row>
    <row r="118" spans="1:27" ht="24.75" customHeight="1">
      <c r="A118" s="5" t="s">
        <v>96</v>
      </c>
      <c r="B118" s="6">
        <v>0</v>
      </c>
      <c r="C118" s="18">
        <v>0</v>
      </c>
      <c r="D118" s="6">
        <v>0</v>
      </c>
      <c r="E118" s="18">
        <v>0</v>
      </c>
      <c r="F118" s="6">
        <v>0</v>
      </c>
      <c r="G118" s="18">
        <v>0</v>
      </c>
      <c r="H118" s="6">
        <v>0</v>
      </c>
      <c r="I118" s="18">
        <v>0</v>
      </c>
      <c r="J118" s="6">
        <v>0</v>
      </c>
      <c r="K118" s="18">
        <v>0</v>
      </c>
      <c r="L118" s="6">
        <v>0</v>
      </c>
      <c r="M118" s="18">
        <v>0</v>
      </c>
      <c r="N118" s="6">
        <v>1975</v>
      </c>
      <c r="O118" s="18">
        <v>5925</v>
      </c>
      <c r="P118" s="6">
        <v>1895</v>
      </c>
      <c r="Q118" s="18">
        <v>5685</v>
      </c>
      <c r="R118" s="6">
        <v>1</v>
      </c>
      <c r="S118" s="18">
        <v>3</v>
      </c>
      <c r="T118" s="6">
        <v>1</v>
      </c>
      <c r="U118" s="18">
        <v>3</v>
      </c>
      <c r="V118" s="6"/>
      <c r="W118" s="18">
        <v>0</v>
      </c>
      <c r="X118" s="6"/>
      <c r="Y118" s="18">
        <v>0</v>
      </c>
      <c r="Z118" s="6">
        <v>3872</v>
      </c>
      <c r="AA118" s="18">
        <v>11616</v>
      </c>
    </row>
    <row r="119" spans="1:27" ht="24.75" customHeight="1">
      <c r="A119" s="5" t="s">
        <v>97</v>
      </c>
      <c r="B119" s="6">
        <v>0</v>
      </c>
      <c r="C119" s="18">
        <v>0</v>
      </c>
      <c r="D119" s="6">
        <v>0</v>
      </c>
      <c r="E119" s="18">
        <v>0</v>
      </c>
      <c r="F119" s="6">
        <v>0</v>
      </c>
      <c r="G119" s="18">
        <v>0</v>
      </c>
      <c r="H119" s="6">
        <v>0</v>
      </c>
      <c r="I119" s="18">
        <v>0</v>
      </c>
      <c r="J119" s="6">
        <v>0</v>
      </c>
      <c r="K119" s="18">
        <v>0</v>
      </c>
      <c r="L119" s="6">
        <v>0</v>
      </c>
      <c r="M119" s="18">
        <v>0</v>
      </c>
      <c r="N119" s="6">
        <v>34171</v>
      </c>
      <c r="O119" s="18">
        <v>375881</v>
      </c>
      <c r="P119" s="6">
        <v>37493</v>
      </c>
      <c r="Q119" s="18">
        <v>412423</v>
      </c>
      <c r="R119" s="6">
        <v>0</v>
      </c>
      <c r="S119" s="18">
        <v>0</v>
      </c>
      <c r="T119" s="6">
        <v>14</v>
      </c>
      <c r="U119" s="18">
        <v>154</v>
      </c>
      <c r="V119" s="6">
        <v>6</v>
      </c>
      <c r="W119" s="18">
        <v>66</v>
      </c>
      <c r="X119" s="6"/>
      <c r="Y119" s="18">
        <v>0</v>
      </c>
      <c r="Z119" s="6">
        <v>71684</v>
      </c>
      <c r="AA119" s="18">
        <v>788524</v>
      </c>
    </row>
    <row r="120" spans="1:27" ht="24.75" customHeight="1">
      <c r="A120" s="5" t="s">
        <v>98</v>
      </c>
      <c r="B120" s="6">
        <v>0</v>
      </c>
      <c r="C120" s="18">
        <v>0</v>
      </c>
      <c r="D120" s="6">
        <v>0</v>
      </c>
      <c r="E120" s="18">
        <v>0</v>
      </c>
      <c r="F120" s="6">
        <v>0</v>
      </c>
      <c r="G120" s="18">
        <v>0</v>
      </c>
      <c r="H120" s="6">
        <v>0</v>
      </c>
      <c r="I120" s="18">
        <v>0</v>
      </c>
      <c r="J120" s="6">
        <v>0</v>
      </c>
      <c r="K120" s="18">
        <v>0</v>
      </c>
      <c r="L120" s="6">
        <v>0</v>
      </c>
      <c r="M120" s="18">
        <v>0</v>
      </c>
      <c r="N120" s="6">
        <v>24153</v>
      </c>
      <c r="O120" s="18">
        <v>132841.5</v>
      </c>
      <c r="P120" s="6">
        <v>24287</v>
      </c>
      <c r="Q120" s="18">
        <v>133578.5</v>
      </c>
      <c r="R120" s="6">
        <v>3</v>
      </c>
      <c r="S120" s="18">
        <v>16.5</v>
      </c>
      <c r="T120" s="6">
        <v>9</v>
      </c>
      <c r="U120" s="18">
        <v>49.5</v>
      </c>
      <c r="V120" s="6">
        <v>2</v>
      </c>
      <c r="W120" s="18">
        <v>11</v>
      </c>
      <c r="X120" s="6"/>
      <c r="Y120" s="18">
        <v>0</v>
      </c>
      <c r="Z120" s="6">
        <v>48454</v>
      </c>
      <c r="AA120" s="18">
        <v>266497</v>
      </c>
    </row>
    <row r="121" spans="1:27" ht="24.75" customHeight="1">
      <c r="A121" s="5" t="s">
        <v>99</v>
      </c>
      <c r="B121" s="6">
        <v>0</v>
      </c>
      <c r="C121" s="18">
        <v>0</v>
      </c>
      <c r="D121" s="6">
        <v>0</v>
      </c>
      <c r="E121" s="18">
        <v>0</v>
      </c>
      <c r="F121" s="6">
        <v>0</v>
      </c>
      <c r="G121" s="18">
        <v>0</v>
      </c>
      <c r="H121" s="6">
        <v>0</v>
      </c>
      <c r="I121" s="18">
        <v>0</v>
      </c>
      <c r="J121" s="6">
        <v>0</v>
      </c>
      <c r="K121" s="18">
        <v>0</v>
      </c>
      <c r="L121" s="6">
        <v>0</v>
      </c>
      <c r="M121" s="18">
        <v>0</v>
      </c>
      <c r="N121" s="6">
        <v>3595</v>
      </c>
      <c r="O121" s="18">
        <v>71900</v>
      </c>
      <c r="P121" s="6">
        <v>4111</v>
      </c>
      <c r="Q121" s="18">
        <v>82220</v>
      </c>
      <c r="R121" s="6">
        <v>0</v>
      </c>
      <c r="S121" s="18">
        <v>0</v>
      </c>
      <c r="T121" s="6">
        <v>1</v>
      </c>
      <c r="U121" s="18">
        <v>20</v>
      </c>
      <c r="V121" s="6"/>
      <c r="W121" s="18">
        <v>0</v>
      </c>
      <c r="X121" s="6"/>
      <c r="Y121" s="18">
        <v>0</v>
      </c>
      <c r="Z121" s="6">
        <v>7707</v>
      </c>
      <c r="AA121" s="18">
        <v>154140</v>
      </c>
    </row>
    <row r="122" spans="1:27" ht="24.75" customHeight="1">
      <c r="A122" s="5" t="s">
        <v>100</v>
      </c>
      <c r="B122" s="6">
        <v>0</v>
      </c>
      <c r="C122" s="18">
        <v>0</v>
      </c>
      <c r="D122" s="6">
        <v>0</v>
      </c>
      <c r="E122" s="18">
        <v>0</v>
      </c>
      <c r="F122" s="6">
        <v>0</v>
      </c>
      <c r="G122" s="18">
        <v>0</v>
      </c>
      <c r="H122" s="6">
        <v>0</v>
      </c>
      <c r="I122" s="18">
        <v>0</v>
      </c>
      <c r="J122" s="6">
        <v>0</v>
      </c>
      <c r="K122" s="18">
        <v>0</v>
      </c>
      <c r="L122" s="6">
        <v>0</v>
      </c>
      <c r="M122" s="18">
        <v>0</v>
      </c>
      <c r="N122" s="6">
        <v>2549</v>
      </c>
      <c r="O122" s="18">
        <v>25490</v>
      </c>
      <c r="P122" s="6">
        <v>2611</v>
      </c>
      <c r="Q122" s="18">
        <v>26110</v>
      </c>
      <c r="R122" s="6">
        <v>0</v>
      </c>
      <c r="S122" s="18">
        <v>0</v>
      </c>
      <c r="T122" s="6">
        <v>2</v>
      </c>
      <c r="U122" s="18">
        <v>20</v>
      </c>
      <c r="V122" s="6"/>
      <c r="W122" s="18">
        <v>0</v>
      </c>
      <c r="X122" s="6"/>
      <c r="Y122" s="18">
        <v>0</v>
      </c>
      <c r="Z122" s="6">
        <v>5162</v>
      </c>
      <c r="AA122" s="18">
        <v>51620</v>
      </c>
    </row>
    <row r="123" spans="1:27" ht="24.75" customHeight="1">
      <c r="A123" s="5" t="s">
        <v>101</v>
      </c>
      <c r="B123" s="6">
        <v>0</v>
      </c>
      <c r="C123" s="18">
        <v>0</v>
      </c>
      <c r="D123" s="6">
        <v>0</v>
      </c>
      <c r="E123" s="18">
        <v>0</v>
      </c>
      <c r="F123" s="6">
        <v>0</v>
      </c>
      <c r="G123" s="18">
        <v>0</v>
      </c>
      <c r="H123" s="6">
        <v>0</v>
      </c>
      <c r="I123" s="18">
        <v>0</v>
      </c>
      <c r="J123" s="6">
        <v>0</v>
      </c>
      <c r="K123" s="18">
        <v>0</v>
      </c>
      <c r="L123" s="6">
        <v>0</v>
      </c>
      <c r="M123" s="18">
        <v>0</v>
      </c>
      <c r="N123" s="6">
        <v>2644</v>
      </c>
      <c r="O123" s="18">
        <v>68744</v>
      </c>
      <c r="P123" s="6">
        <v>3041</v>
      </c>
      <c r="Q123" s="18">
        <v>79066</v>
      </c>
      <c r="R123" s="6">
        <v>0</v>
      </c>
      <c r="S123" s="18">
        <v>0</v>
      </c>
      <c r="T123" s="6">
        <v>0</v>
      </c>
      <c r="U123" s="18">
        <v>0</v>
      </c>
      <c r="V123" s="6"/>
      <c r="W123" s="18">
        <v>0</v>
      </c>
      <c r="X123" s="6"/>
      <c r="Y123" s="18">
        <v>0</v>
      </c>
      <c r="Z123" s="6">
        <v>5685</v>
      </c>
      <c r="AA123" s="18">
        <v>147810</v>
      </c>
    </row>
    <row r="124" spans="1:27" ht="24.75" customHeight="1">
      <c r="A124" s="5" t="s">
        <v>102</v>
      </c>
      <c r="B124" s="6">
        <v>0</v>
      </c>
      <c r="C124" s="18">
        <v>0</v>
      </c>
      <c r="D124" s="6">
        <v>0</v>
      </c>
      <c r="E124" s="18">
        <v>0</v>
      </c>
      <c r="F124" s="6">
        <v>0</v>
      </c>
      <c r="G124" s="18">
        <v>0</v>
      </c>
      <c r="H124" s="6">
        <v>0</v>
      </c>
      <c r="I124" s="18">
        <v>0</v>
      </c>
      <c r="J124" s="6">
        <v>0</v>
      </c>
      <c r="K124" s="18">
        <v>0</v>
      </c>
      <c r="L124" s="6">
        <v>0</v>
      </c>
      <c r="M124" s="18">
        <v>0</v>
      </c>
      <c r="N124" s="6">
        <v>2055</v>
      </c>
      <c r="O124" s="18">
        <v>26715</v>
      </c>
      <c r="P124" s="6">
        <v>2296</v>
      </c>
      <c r="Q124" s="18">
        <v>29848</v>
      </c>
      <c r="R124" s="6">
        <v>0</v>
      </c>
      <c r="S124" s="18">
        <v>0</v>
      </c>
      <c r="T124" s="6">
        <v>0</v>
      </c>
      <c r="U124" s="18">
        <v>0</v>
      </c>
      <c r="V124" s="6"/>
      <c r="W124" s="18">
        <v>0</v>
      </c>
      <c r="X124" s="6"/>
      <c r="Y124" s="18">
        <v>0</v>
      </c>
      <c r="Z124" s="6">
        <v>4351</v>
      </c>
      <c r="AA124" s="18">
        <v>56563</v>
      </c>
    </row>
    <row r="125" spans="1:27" ht="24.75" customHeight="1">
      <c r="A125" s="5" t="s">
        <v>103</v>
      </c>
      <c r="B125" s="6">
        <v>0</v>
      </c>
      <c r="C125" s="18">
        <v>0</v>
      </c>
      <c r="D125" s="6">
        <v>0</v>
      </c>
      <c r="E125" s="18">
        <v>0</v>
      </c>
      <c r="F125" s="6">
        <v>0</v>
      </c>
      <c r="G125" s="18">
        <v>0</v>
      </c>
      <c r="H125" s="6">
        <v>0</v>
      </c>
      <c r="I125" s="18">
        <v>0</v>
      </c>
      <c r="J125" s="6">
        <v>0</v>
      </c>
      <c r="K125" s="18">
        <v>0</v>
      </c>
      <c r="L125" s="6">
        <v>0</v>
      </c>
      <c r="M125" s="18">
        <v>0</v>
      </c>
      <c r="N125" s="6">
        <v>1099</v>
      </c>
      <c r="O125" s="18">
        <v>50554</v>
      </c>
      <c r="P125" s="6">
        <v>1184</v>
      </c>
      <c r="Q125" s="18">
        <v>54464</v>
      </c>
      <c r="R125" s="6">
        <v>0</v>
      </c>
      <c r="S125" s="18">
        <v>0</v>
      </c>
      <c r="T125" s="6">
        <v>0</v>
      </c>
      <c r="U125" s="18">
        <v>0</v>
      </c>
      <c r="V125" s="6"/>
      <c r="W125" s="18">
        <v>0</v>
      </c>
      <c r="X125" s="6"/>
      <c r="Y125" s="18">
        <v>0</v>
      </c>
      <c r="Z125" s="6">
        <v>2283</v>
      </c>
      <c r="AA125" s="18">
        <v>105018</v>
      </c>
    </row>
    <row r="126" spans="1:27" ht="24.75" customHeight="1" thickBot="1">
      <c r="A126" s="5" t="s">
        <v>104</v>
      </c>
      <c r="B126" s="6">
        <v>0</v>
      </c>
      <c r="C126" s="18">
        <v>0</v>
      </c>
      <c r="D126" s="6">
        <v>0</v>
      </c>
      <c r="E126" s="18">
        <v>0</v>
      </c>
      <c r="F126" s="6">
        <v>0</v>
      </c>
      <c r="G126" s="18">
        <v>0</v>
      </c>
      <c r="H126" s="6">
        <v>0</v>
      </c>
      <c r="I126" s="18">
        <v>0</v>
      </c>
      <c r="J126" s="6">
        <v>0</v>
      </c>
      <c r="K126" s="18">
        <v>0</v>
      </c>
      <c r="L126" s="6">
        <v>0</v>
      </c>
      <c r="M126" s="18">
        <v>0</v>
      </c>
      <c r="N126" s="6">
        <v>777</v>
      </c>
      <c r="O126" s="18">
        <v>17871</v>
      </c>
      <c r="P126" s="6">
        <v>880</v>
      </c>
      <c r="Q126" s="18">
        <v>20240</v>
      </c>
      <c r="R126" s="6">
        <v>0</v>
      </c>
      <c r="S126" s="18">
        <v>0</v>
      </c>
      <c r="T126" s="6">
        <v>0</v>
      </c>
      <c r="U126" s="18">
        <v>0</v>
      </c>
      <c r="V126" s="6"/>
      <c r="W126" s="18">
        <v>0</v>
      </c>
      <c r="X126" s="6"/>
      <c r="Y126" s="18">
        <v>0</v>
      </c>
      <c r="Z126" s="6">
        <v>1657</v>
      </c>
      <c r="AA126" s="18">
        <v>38111</v>
      </c>
    </row>
    <row r="127" spans="1:27" ht="24.75" customHeight="1" thickBot="1">
      <c r="A127" s="2" t="s">
        <v>105</v>
      </c>
      <c r="B127" s="3">
        <v>1634300</v>
      </c>
      <c r="C127" s="4">
        <v>9627985.3000000007</v>
      </c>
      <c r="D127" s="3">
        <v>1735852</v>
      </c>
      <c r="E127" s="4">
        <v>9835817.8000000007</v>
      </c>
      <c r="F127" s="3">
        <v>1792422</v>
      </c>
      <c r="G127" s="4">
        <v>9971269.5</v>
      </c>
      <c r="H127" s="3">
        <v>1493828</v>
      </c>
      <c r="I127" s="4">
        <v>8539090.1999999993</v>
      </c>
      <c r="J127" s="3">
        <v>2042907</v>
      </c>
      <c r="K127" s="4">
        <v>10757474.300000001</v>
      </c>
      <c r="L127" s="3">
        <v>2259585</v>
      </c>
      <c r="M127" s="4">
        <v>11541432.300000001</v>
      </c>
      <c r="N127" s="3">
        <v>2606256</v>
      </c>
      <c r="O127" s="4">
        <v>10654314.199999999</v>
      </c>
      <c r="P127" s="3">
        <v>2606786</v>
      </c>
      <c r="Q127" s="4">
        <v>11222205.800000001</v>
      </c>
      <c r="R127" s="3">
        <v>2477784</v>
      </c>
      <c r="S127" s="4">
        <v>13316513.6</v>
      </c>
      <c r="T127" s="3">
        <v>3069207</v>
      </c>
      <c r="U127" s="4">
        <v>16841226</v>
      </c>
      <c r="V127" s="3">
        <v>2588407</v>
      </c>
      <c r="W127" s="4">
        <v>13943038.300000001</v>
      </c>
      <c r="X127" s="3">
        <v>2491334</v>
      </c>
      <c r="Y127" s="4">
        <v>12735303.700000001</v>
      </c>
      <c r="Z127" s="3">
        <v>26798668</v>
      </c>
      <c r="AA127" s="4">
        <v>138985671</v>
      </c>
    </row>
    <row r="128" spans="1:27" ht="24.75" customHeight="1" thickBot="1">
      <c r="A128" s="2" t="s">
        <v>0</v>
      </c>
      <c r="B128" s="3">
        <v>1653</v>
      </c>
      <c r="C128" s="4">
        <v>140448</v>
      </c>
      <c r="D128" s="3">
        <v>1497</v>
      </c>
      <c r="E128" s="4">
        <v>132432</v>
      </c>
      <c r="F128" s="3">
        <v>1437</v>
      </c>
      <c r="G128" s="4">
        <v>131280</v>
      </c>
      <c r="H128" s="3">
        <v>1118</v>
      </c>
      <c r="I128" s="4">
        <v>101184</v>
      </c>
      <c r="J128" s="3">
        <v>969</v>
      </c>
      <c r="K128" s="4">
        <v>86784</v>
      </c>
      <c r="L128" s="3">
        <v>1414</v>
      </c>
      <c r="M128" s="4">
        <v>123888</v>
      </c>
      <c r="N128" s="3">
        <v>1138</v>
      </c>
      <c r="O128" s="4">
        <v>98832</v>
      </c>
      <c r="P128" s="3">
        <v>1583</v>
      </c>
      <c r="Q128" s="4">
        <v>139104</v>
      </c>
      <c r="R128" s="3">
        <v>1541</v>
      </c>
      <c r="S128" s="4">
        <v>137232</v>
      </c>
      <c r="T128" s="3">
        <v>1730</v>
      </c>
      <c r="U128" s="4">
        <v>139632</v>
      </c>
      <c r="V128" s="3">
        <v>2309</v>
      </c>
      <c r="W128" s="4">
        <v>187104</v>
      </c>
      <c r="X128" s="3">
        <v>1621</v>
      </c>
      <c r="Y128" s="4">
        <v>143328</v>
      </c>
      <c r="Z128" s="3">
        <v>18010</v>
      </c>
      <c r="AA128" s="4">
        <v>1561248</v>
      </c>
    </row>
    <row r="129" spans="1:27" ht="24.75" customHeight="1">
      <c r="A129" s="25" t="s">
        <v>106</v>
      </c>
      <c r="B129" s="26">
        <v>1273</v>
      </c>
      <c r="C129" s="27">
        <v>122208</v>
      </c>
      <c r="D129" s="26">
        <v>1262</v>
      </c>
      <c r="E129" s="27">
        <v>121152</v>
      </c>
      <c r="F129" s="26">
        <v>1298</v>
      </c>
      <c r="G129" s="27">
        <v>124608</v>
      </c>
      <c r="H129" s="26">
        <v>990</v>
      </c>
      <c r="I129" s="27">
        <v>95040</v>
      </c>
      <c r="J129" s="26">
        <v>839</v>
      </c>
      <c r="K129" s="27">
        <v>80544</v>
      </c>
      <c r="L129" s="26">
        <v>1167</v>
      </c>
      <c r="M129" s="27">
        <v>112032</v>
      </c>
      <c r="N129" s="26">
        <v>921</v>
      </c>
      <c r="O129" s="27">
        <v>88416</v>
      </c>
      <c r="P129" s="26">
        <v>1315</v>
      </c>
      <c r="Q129" s="27">
        <v>126240</v>
      </c>
      <c r="R129" s="26">
        <v>1318</v>
      </c>
      <c r="S129" s="27">
        <v>126528</v>
      </c>
      <c r="T129" s="26">
        <v>1179</v>
      </c>
      <c r="U129" s="27">
        <v>113184</v>
      </c>
      <c r="V129" s="26">
        <v>1589</v>
      </c>
      <c r="W129" s="27">
        <v>152544</v>
      </c>
      <c r="X129" s="26">
        <v>1365</v>
      </c>
      <c r="Y129" s="27">
        <v>131040</v>
      </c>
      <c r="Z129" s="26">
        <v>14516</v>
      </c>
      <c r="AA129" s="27">
        <v>1393536</v>
      </c>
    </row>
    <row r="130" spans="1:27" ht="24.75" customHeight="1" thickBot="1">
      <c r="A130" s="28" t="s">
        <v>107</v>
      </c>
      <c r="B130" s="29">
        <v>380</v>
      </c>
      <c r="C130" s="30">
        <v>18240</v>
      </c>
      <c r="D130" s="29">
        <v>235</v>
      </c>
      <c r="E130" s="30">
        <v>11280</v>
      </c>
      <c r="F130" s="29">
        <v>139</v>
      </c>
      <c r="G130" s="30">
        <v>6672</v>
      </c>
      <c r="H130" s="29">
        <v>128</v>
      </c>
      <c r="I130" s="30">
        <v>6144</v>
      </c>
      <c r="J130" s="29">
        <v>130</v>
      </c>
      <c r="K130" s="30">
        <v>6240</v>
      </c>
      <c r="L130" s="29">
        <v>247</v>
      </c>
      <c r="M130" s="30">
        <v>11856</v>
      </c>
      <c r="N130" s="29">
        <v>217</v>
      </c>
      <c r="O130" s="30">
        <v>10416</v>
      </c>
      <c r="P130" s="29">
        <v>268</v>
      </c>
      <c r="Q130" s="30">
        <v>12864</v>
      </c>
      <c r="R130" s="29">
        <v>223</v>
      </c>
      <c r="S130" s="30">
        <v>10704</v>
      </c>
      <c r="T130" s="29">
        <v>551</v>
      </c>
      <c r="U130" s="30">
        <v>26448</v>
      </c>
      <c r="V130" s="29">
        <v>720</v>
      </c>
      <c r="W130" s="30">
        <v>34560</v>
      </c>
      <c r="X130" s="29">
        <v>256</v>
      </c>
      <c r="Y130" s="30">
        <v>12288</v>
      </c>
      <c r="Z130" s="29">
        <v>3494</v>
      </c>
      <c r="AA130" s="30">
        <v>167712</v>
      </c>
    </row>
    <row r="131" spans="1:27" ht="24.75" customHeight="1"/>
    <row r="133" spans="1:27">
      <c r="L133" s="74"/>
      <c r="M133" s="74"/>
      <c r="N133" s="74"/>
      <c r="O133" s="74"/>
      <c r="P133" s="74"/>
      <c r="Q133" s="74"/>
    </row>
  </sheetData>
  <mergeCells count="1">
    <mergeCell ref="A1:F1"/>
  </mergeCells>
  <pageMargins left="0.70866141732283472" right="0.70866141732283472" top="0.35433070866141736" bottom="0.35433070866141736" header="0.31496062992125984" footer="0.31496062992125984"/>
  <pageSetup paperSize="9" scale="1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1396"/>
  <sheetViews>
    <sheetView tabSelected="1" view="pageBreakPreview" zoomScale="93" zoomScaleSheetLayoutView="93" workbookViewId="0">
      <selection activeCell="A2" sqref="A2"/>
    </sheetView>
  </sheetViews>
  <sheetFormatPr defaultColWidth="9.109375" defaultRowHeight="13.2"/>
  <cols>
    <col min="1" max="1" width="52" style="32" customWidth="1"/>
    <col min="2" max="2" width="12.6640625" style="31" customWidth="1"/>
    <col min="3" max="3" width="13.6640625" style="31" customWidth="1"/>
    <col min="4" max="4" width="13.88671875" style="31" customWidth="1"/>
    <col min="5" max="5" width="13.6640625" style="31" customWidth="1"/>
    <col min="6" max="6" width="12.6640625" style="31" customWidth="1"/>
    <col min="7" max="7" width="13.6640625" style="31" customWidth="1"/>
    <col min="8" max="8" width="12.6640625" style="31" customWidth="1"/>
    <col min="9" max="9" width="13.6640625" style="31" customWidth="1"/>
    <col min="10" max="10" width="14.109375" style="31" customWidth="1"/>
    <col min="11" max="11" width="13.6640625" style="31" customWidth="1"/>
    <col min="12" max="12" width="13.5546875" style="31" customWidth="1"/>
    <col min="13" max="15" width="13.6640625" style="31" customWidth="1"/>
    <col min="16" max="16" width="12.6640625" style="31" customWidth="1"/>
    <col min="17" max="17" width="13.6640625" style="31" customWidth="1"/>
    <col min="18" max="18" width="10.6640625" style="32" bestFit="1" customWidth="1"/>
    <col min="19" max="16384" width="9.109375" style="32"/>
  </cols>
  <sheetData>
    <row r="1" spans="1:17" ht="26.25" customHeight="1" thickBot="1">
      <c r="A1" s="114" t="s">
        <v>206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</row>
    <row r="2" spans="1:17" s="39" customFormat="1" ht="100.5" customHeight="1" thickBot="1">
      <c r="A2" s="33" t="s">
        <v>207</v>
      </c>
      <c r="B2" s="80" t="s">
        <v>167</v>
      </c>
      <c r="C2" s="81" t="s">
        <v>168</v>
      </c>
      <c r="D2" s="81" t="s">
        <v>169</v>
      </c>
      <c r="E2" s="81" t="s">
        <v>170</v>
      </c>
      <c r="F2" s="81" t="s">
        <v>171</v>
      </c>
      <c r="G2" s="81" t="s">
        <v>172</v>
      </c>
      <c r="H2" s="82" t="s">
        <v>173</v>
      </c>
      <c r="I2" s="83" t="s">
        <v>126</v>
      </c>
      <c r="J2" s="34" t="s">
        <v>127</v>
      </c>
      <c r="K2" s="34" t="s">
        <v>128</v>
      </c>
      <c r="L2" s="34" t="s">
        <v>129</v>
      </c>
      <c r="M2" s="34" t="s">
        <v>130</v>
      </c>
      <c r="N2" s="34" t="s">
        <v>131</v>
      </c>
      <c r="O2" s="34" t="s">
        <v>132</v>
      </c>
      <c r="P2" s="38" t="s">
        <v>133</v>
      </c>
      <c r="Q2" s="37" t="s">
        <v>126</v>
      </c>
    </row>
    <row r="3" spans="1:17" s="39" customFormat="1" ht="15" customHeight="1" thickBot="1">
      <c r="A3" s="84" t="s">
        <v>2</v>
      </c>
      <c r="B3" s="85">
        <f>SUM(B4:B5)</f>
        <v>1232</v>
      </c>
      <c r="C3" s="85">
        <f t="shared" ref="C3:F3" si="0">SUM(C4:C5)</f>
        <v>633</v>
      </c>
      <c r="D3" s="85">
        <f t="shared" si="0"/>
        <v>0</v>
      </c>
      <c r="E3" s="85">
        <f t="shared" si="0"/>
        <v>1436</v>
      </c>
      <c r="F3" s="85">
        <f t="shared" si="0"/>
        <v>587</v>
      </c>
      <c r="G3" s="85">
        <f t="shared" ref="G3" si="1">SUM(G4:G5)</f>
        <v>0</v>
      </c>
      <c r="H3" s="85">
        <f t="shared" ref="H3" si="2">SUM(H4:H5)</f>
        <v>0</v>
      </c>
      <c r="I3" s="76">
        <f t="shared" ref="I3" si="3">SUM(I4:I5)</f>
        <v>3888</v>
      </c>
      <c r="J3" s="85">
        <f t="shared" ref="J3" si="4">SUM(J4:J5)</f>
        <v>34998</v>
      </c>
      <c r="K3" s="85">
        <f t="shared" ref="K3" si="5">SUM(K4:K5)</f>
        <v>18620</v>
      </c>
      <c r="L3" s="85">
        <f t="shared" ref="L3" si="6">SUM(L4:L5)</f>
        <v>0</v>
      </c>
      <c r="M3" s="85">
        <f t="shared" ref="M3" si="7">SUM(M4:M5)</f>
        <v>46683</v>
      </c>
      <c r="N3" s="85">
        <f t="shared" ref="N3" si="8">SUM(N4:N5)</f>
        <v>19437</v>
      </c>
      <c r="O3" s="85">
        <f t="shared" ref="O3" si="9">SUM(O4:O5)</f>
        <v>0</v>
      </c>
      <c r="P3" s="105">
        <f t="shared" ref="P3" si="10">SUM(P4:P5)</f>
        <v>0</v>
      </c>
      <c r="Q3" s="76">
        <f t="shared" ref="Q3" si="11">SUM(Q4:Q5)</f>
        <v>119738</v>
      </c>
    </row>
    <row r="4" spans="1:17" ht="18" customHeight="1">
      <c r="A4" s="86" t="s">
        <v>3</v>
      </c>
      <c r="B4" s="46">
        <v>610</v>
      </c>
      <c r="C4" s="47">
        <v>347</v>
      </c>
      <c r="D4" s="47">
        <v>0</v>
      </c>
      <c r="E4" s="47">
        <v>1021</v>
      </c>
      <c r="F4" s="47">
        <v>436</v>
      </c>
      <c r="G4" s="47">
        <v>0</v>
      </c>
      <c r="H4" s="47">
        <v>0</v>
      </c>
      <c r="I4" s="88">
        <f>SUM(B4:H4)</f>
        <v>2414</v>
      </c>
      <c r="J4" s="46">
        <v>23180</v>
      </c>
      <c r="K4" s="47">
        <v>13186</v>
      </c>
      <c r="L4" s="47">
        <v>0</v>
      </c>
      <c r="M4" s="47">
        <v>38798</v>
      </c>
      <c r="N4" s="47">
        <v>16568</v>
      </c>
      <c r="O4" s="47">
        <v>0</v>
      </c>
      <c r="P4" s="48">
        <v>0</v>
      </c>
      <c r="Q4" s="49">
        <f>SUM(J4:P4)</f>
        <v>91732</v>
      </c>
    </row>
    <row r="5" spans="1:17" ht="23.4" thickBot="1">
      <c r="A5" s="86" t="s">
        <v>4</v>
      </c>
      <c r="B5" s="50">
        <v>622</v>
      </c>
      <c r="C5" s="51">
        <v>286</v>
      </c>
      <c r="D5" s="51">
        <v>0</v>
      </c>
      <c r="E5" s="51">
        <v>415</v>
      </c>
      <c r="F5" s="51">
        <v>151</v>
      </c>
      <c r="G5" s="51">
        <v>0</v>
      </c>
      <c r="H5" s="51">
        <v>0</v>
      </c>
      <c r="I5" s="91">
        <f>SUM(B5:H5)</f>
        <v>1474</v>
      </c>
      <c r="J5" s="50">
        <v>11818</v>
      </c>
      <c r="K5" s="51">
        <v>5434</v>
      </c>
      <c r="L5" s="51">
        <v>0</v>
      </c>
      <c r="M5" s="51">
        <v>7885</v>
      </c>
      <c r="N5" s="51">
        <v>2869</v>
      </c>
      <c r="O5" s="51">
        <v>0</v>
      </c>
      <c r="P5" s="52">
        <v>0</v>
      </c>
      <c r="Q5" s="53">
        <f>SUM(J5:P5)</f>
        <v>28006</v>
      </c>
    </row>
    <row r="6" spans="1:17" s="59" customFormat="1" ht="16.5" customHeight="1" thickBot="1">
      <c r="A6" s="92" t="s">
        <v>5</v>
      </c>
      <c r="B6" s="85">
        <f>SUM(B7:B10)</f>
        <v>4878</v>
      </c>
      <c r="C6" s="85">
        <f t="shared" ref="C6:F6" si="12">SUM(C7:C10)</f>
        <v>2867</v>
      </c>
      <c r="D6" s="85">
        <f t="shared" si="12"/>
        <v>0</v>
      </c>
      <c r="E6" s="85">
        <f t="shared" si="12"/>
        <v>8624</v>
      </c>
      <c r="F6" s="85">
        <f t="shared" si="12"/>
        <v>7479</v>
      </c>
      <c r="G6" s="85">
        <f t="shared" ref="G6" si="13">SUM(G7:G10)</f>
        <v>0</v>
      </c>
      <c r="H6" s="85">
        <f t="shared" ref="H6" si="14">SUM(H7:H10)</f>
        <v>0</v>
      </c>
      <c r="I6" s="76">
        <f t="shared" ref="I6" si="15">SUM(I7:I10)</f>
        <v>23848</v>
      </c>
      <c r="J6" s="85">
        <f t="shared" ref="J6" si="16">SUM(J7:J10)</f>
        <v>392280</v>
      </c>
      <c r="K6" s="85">
        <f t="shared" ref="K6" si="17">SUM(K7:K10)</f>
        <v>240007</v>
      </c>
      <c r="L6" s="85">
        <f t="shared" ref="L6" si="18">SUM(L7:L10)</f>
        <v>0</v>
      </c>
      <c r="M6" s="85">
        <f t="shared" ref="M6" si="19">SUM(M7:M10)</f>
        <v>775232</v>
      </c>
      <c r="N6" s="85">
        <f t="shared" ref="N6" si="20">SUM(N7:N10)</f>
        <v>655564</v>
      </c>
      <c r="O6" s="85">
        <f t="shared" ref="O6" si="21">SUM(O7:O10)</f>
        <v>0</v>
      </c>
      <c r="P6" s="105">
        <f t="shared" ref="P6" si="22">SUM(P7:P10)</f>
        <v>0</v>
      </c>
      <c r="Q6" s="76">
        <f t="shared" ref="Q6" si="23">SUM(Q7:Q10)</f>
        <v>2063083</v>
      </c>
    </row>
    <row r="7" spans="1:17" ht="22.8">
      <c r="A7" s="93" t="s">
        <v>6</v>
      </c>
      <c r="B7" s="61">
        <v>817</v>
      </c>
      <c r="C7" s="62">
        <v>726</v>
      </c>
      <c r="D7" s="62">
        <v>0</v>
      </c>
      <c r="E7" s="62">
        <v>1488</v>
      </c>
      <c r="F7" s="62">
        <v>1451</v>
      </c>
      <c r="G7" s="62">
        <v>0</v>
      </c>
      <c r="H7" s="62">
        <v>0</v>
      </c>
      <c r="I7" s="88">
        <f>SUM(B7:H7)</f>
        <v>4482</v>
      </c>
      <c r="J7" s="46">
        <v>60458</v>
      </c>
      <c r="K7" s="47">
        <v>53724</v>
      </c>
      <c r="L7" s="47">
        <v>0</v>
      </c>
      <c r="M7" s="47">
        <v>110112</v>
      </c>
      <c r="N7" s="47">
        <v>107374</v>
      </c>
      <c r="O7" s="47">
        <v>0</v>
      </c>
      <c r="P7" s="48">
        <v>0</v>
      </c>
      <c r="Q7" s="49">
        <f>SUM(J7:P7)</f>
        <v>331668</v>
      </c>
    </row>
    <row r="8" spans="1:17" ht="22.8">
      <c r="A8" s="93" t="s">
        <v>7</v>
      </c>
      <c r="B8" s="61">
        <v>131</v>
      </c>
      <c r="C8" s="62">
        <v>104</v>
      </c>
      <c r="D8" s="62">
        <v>0</v>
      </c>
      <c r="E8" s="62">
        <v>180</v>
      </c>
      <c r="F8" s="62">
        <v>400</v>
      </c>
      <c r="G8" s="62">
        <v>0</v>
      </c>
      <c r="H8" s="62">
        <v>0</v>
      </c>
      <c r="I8" s="96">
        <f>SUM(B8:H8)</f>
        <v>815</v>
      </c>
      <c r="J8" s="61">
        <v>4847</v>
      </c>
      <c r="K8" s="62">
        <v>3848</v>
      </c>
      <c r="L8" s="62">
        <v>0</v>
      </c>
      <c r="M8" s="62">
        <v>6660</v>
      </c>
      <c r="N8" s="62">
        <v>14800</v>
      </c>
      <c r="O8" s="62">
        <v>0</v>
      </c>
      <c r="P8" s="63">
        <v>0</v>
      </c>
      <c r="Q8" s="64">
        <f>SUM(J8:P8)</f>
        <v>30155</v>
      </c>
    </row>
    <row r="9" spans="1:17" ht="22.8">
      <c r="A9" s="86" t="s">
        <v>8</v>
      </c>
      <c r="B9" s="61">
        <v>2015</v>
      </c>
      <c r="C9" s="62">
        <v>1280</v>
      </c>
      <c r="D9" s="62">
        <v>0</v>
      </c>
      <c r="E9" s="62">
        <v>5016</v>
      </c>
      <c r="F9" s="62">
        <v>4070</v>
      </c>
      <c r="G9" s="62">
        <v>0</v>
      </c>
      <c r="H9" s="62">
        <v>0</v>
      </c>
      <c r="I9" s="96">
        <f>SUM(B9:H9)</f>
        <v>12381</v>
      </c>
      <c r="J9" s="61">
        <v>221650</v>
      </c>
      <c r="K9" s="62">
        <v>140800</v>
      </c>
      <c r="L9" s="62">
        <v>0</v>
      </c>
      <c r="M9" s="62">
        <v>551760</v>
      </c>
      <c r="N9" s="62">
        <v>447700</v>
      </c>
      <c r="O9" s="62">
        <v>0</v>
      </c>
      <c r="P9" s="63">
        <v>0</v>
      </c>
      <c r="Q9" s="64">
        <f>SUM(J9:P9)</f>
        <v>1361910</v>
      </c>
    </row>
    <row r="10" spans="1:17" ht="23.4" thickBot="1">
      <c r="A10" s="86" t="s">
        <v>9</v>
      </c>
      <c r="B10" s="61">
        <v>1915</v>
      </c>
      <c r="C10" s="62">
        <v>757</v>
      </c>
      <c r="D10" s="62">
        <v>0</v>
      </c>
      <c r="E10" s="62">
        <v>1940</v>
      </c>
      <c r="F10" s="62">
        <v>1558</v>
      </c>
      <c r="G10" s="62">
        <v>0</v>
      </c>
      <c r="H10" s="62">
        <v>0</v>
      </c>
      <c r="I10" s="96">
        <f>SUM(B10:H10)</f>
        <v>6170</v>
      </c>
      <c r="J10" s="61">
        <v>105325</v>
      </c>
      <c r="K10" s="62">
        <v>41635</v>
      </c>
      <c r="L10" s="62">
        <v>0</v>
      </c>
      <c r="M10" s="62">
        <v>106700</v>
      </c>
      <c r="N10" s="62">
        <v>85690</v>
      </c>
      <c r="O10" s="62">
        <v>0</v>
      </c>
      <c r="P10" s="63">
        <v>0</v>
      </c>
      <c r="Q10" s="64">
        <f>SUM(J10:P10)</f>
        <v>339350</v>
      </c>
    </row>
    <row r="11" spans="1:17" s="59" customFormat="1" ht="16.5" customHeight="1" thickBot="1">
      <c r="A11" s="92" t="s">
        <v>10</v>
      </c>
      <c r="B11" s="85">
        <f>SUM(B12:B13)</f>
        <v>76</v>
      </c>
      <c r="C11" s="85">
        <f t="shared" ref="C11" si="24">SUM(C12:C13)</f>
        <v>90</v>
      </c>
      <c r="D11" s="85">
        <f t="shared" ref="D11" si="25">SUM(D12:D13)</f>
        <v>0</v>
      </c>
      <c r="E11" s="85">
        <f t="shared" ref="E11" si="26">SUM(E12:E13)</f>
        <v>187</v>
      </c>
      <c r="F11" s="85">
        <f t="shared" ref="F11" si="27">SUM(F12:F13)</f>
        <v>107</v>
      </c>
      <c r="G11" s="85">
        <f t="shared" ref="G11" si="28">SUM(G12:G13)</f>
        <v>0</v>
      </c>
      <c r="H11" s="85">
        <f t="shared" ref="H11" si="29">SUM(H12:H13)</f>
        <v>0</v>
      </c>
      <c r="I11" s="76">
        <f t="shared" ref="I11" si="30">SUM(I12:I13)</f>
        <v>460</v>
      </c>
      <c r="J11" s="85">
        <f t="shared" ref="J11" si="31">SUM(J12:J13)</f>
        <v>11752</v>
      </c>
      <c r="K11" s="85">
        <f t="shared" ref="K11" si="32">SUM(K12:K13)</f>
        <v>14040</v>
      </c>
      <c r="L11" s="85">
        <f t="shared" ref="L11" si="33">SUM(L12:L13)</f>
        <v>0</v>
      </c>
      <c r="M11" s="85">
        <f t="shared" ref="M11" si="34">SUM(M12:M13)</f>
        <v>28288</v>
      </c>
      <c r="N11" s="85">
        <f t="shared" ref="N11" si="35">SUM(N12:N13)</f>
        <v>17160</v>
      </c>
      <c r="O11" s="85">
        <f t="shared" ref="O11" si="36">SUM(O12:O13)</f>
        <v>0</v>
      </c>
      <c r="P11" s="105">
        <f t="shared" ref="P11" si="37">SUM(P12:P13)</f>
        <v>0</v>
      </c>
      <c r="Q11" s="76">
        <f t="shared" ref="Q11" si="38">SUM(Q12:Q13)</f>
        <v>71240</v>
      </c>
    </row>
    <row r="12" spans="1:17" ht="22.8">
      <c r="A12" s="93" t="s">
        <v>11</v>
      </c>
      <c r="B12" s="61">
        <v>37</v>
      </c>
      <c r="C12" s="62">
        <v>45</v>
      </c>
      <c r="D12" s="62">
        <v>0</v>
      </c>
      <c r="E12" s="62">
        <v>85</v>
      </c>
      <c r="F12" s="62">
        <v>58</v>
      </c>
      <c r="G12" s="62">
        <v>0</v>
      </c>
      <c r="H12" s="62">
        <v>0</v>
      </c>
      <c r="I12" s="96">
        <f>SUM(B12:H12)</f>
        <v>225</v>
      </c>
      <c r="J12" s="61">
        <v>7696</v>
      </c>
      <c r="K12" s="62">
        <v>9360</v>
      </c>
      <c r="L12" s="62">
        <v>0</v>
      </c>
      <c r="M12" s="62">
        <v>17680</v>
      </c>
      <c r="N12" s="62">
        <v>12064</v>
      </c>
      <c r="O12" s="62">
        <v>0</v>
      </c>
      <c r="P12" s="63">
        <v>0</v>
      </c>
      <c r="Q12" s="64">
        <f>SUM(J12:P12)</f>
        <v>46800</v>
      </c>
    </row>
    <row r="13" spans="1:17" ht="23.4" thickBot="1">
      <c r="A13" s="93" t="s">
        <v>12</v>
      </c>
      <c r="B13" s="61">
        <v>39</v>
      </c>
      <c r="C13" s="62">
        <v>45</v>
      </c>
      <c r="D13" s="62">
        <v>0</v>
      </c>
      <c r="E13" s="62">
        <v>102</v>
      </c>
      <c r="F13" s="62">
        <v>49</v>
      </c>
      <c r="G13" s="62">
        <v>0</v>
      </c>
      <c r="H13" s="62">
        <v>0</v>
      </c>
      <c r="I13" s="96">
        <f>SUM(B13:H13)</f>
        <v>235</v>
      </c>
      <c r="J13" s="61">
        <v>4056</v>
      </c>
      <c r="K13" s="62">
        <v>4680</v>
      </c>
      <c r="L13" s="62">
        <v>0</v>
      </c>
      <c r="M13" s="62">
        <v>10608</v>
      </c>
      <c r="N13" s="62">
        <v>5096</v>
      </c>
      <c r="O13" s="62">
        <v>0</v>
      </c>
      <c r="P13" s="63">
        <v>0</v>
      </c>
      <c r="Q13" s="64">
        <f>SUM(J13:P13)</f>
        <v>24440</v>
      </c>
    </row>
    <row r="14" spans="1:17" s="59" customFormat="1" ht="16.5" customHeight="1" thickBot="1">
      <c r="A14" s="92" t="s">
        <v>13</v>
      </c>
      <c r="B14" s="85">
        <f>SUM(B15:B16)</f>
        <v>66</v>
      </c>
      <c r="C14" s="85">
        <f t="shared" ref="C14" si="39">SUM(C15:C16)</f>
        <v>106</v>
      </c>
      <c r="D14" s="85">
        <f>SUM(D15:D16)</f>
        <v>0</v>
      </c>
      <c r="E14" s="85">
        <f t="shared" ref="E14" si="40">SUM(E15:E16)</f>
        <v>176</v>
      </c>
      <c r="F14" s="85">
        <f t="shared" ref="F14:H14" si="41">SUM(F15:F16)</f>
        <v>153</v>
      </c>
      <c r="G14" s="85">
        <f t="shared" si="41"/>
        <v>0</v>
      </c>
      <c r="H14" s="85">
        <f t="shared" si="41"/>
        <v>0</v>
      </c>
      <c r="I14" s="76">
        <f t="shared" ref="I14" si="42">SUM(I15:I16)</f>
        <v>501</v>
      </c>
      <c r="J14" s="85">
        <f t="shared" ref="J14" si="43">SUM(J15:J16)</f>
        <v>14194</v>
      </c>
      <c r="K14" s="85">
        <f t="shared" ref="K14" si="44">SUM(K15:K16)</f>
        <v>24613</v>
      </c>
      <c r="L14" s="85">
        <f t="shared" ref="L14" si="45">SUM(L15:L16)</f>
        <v>0</v>
      </c>
      <c r="M14" s="85">
        <f t="shared" ref="M14" si="46">SUM(M15:M16)</f>
        <v>42129</v>
      </c>
      <c r="N14" s="85">
        <f t="shared" ref="N14" si="47">SUM(N15:N16)</f>
        <v>35334</v>
      </c>
      <c r="O14" s="85">
        <f t="shared" ref="O14" si="48">SUM(O15:O16)</f>
        <v>0</v>
      </c>
      <c r="P14" s="105">
        <f t="shared" ref="P14" si="49">SUM(P15:P16)</f>
        <v>0</v>
      </c>
      <c r="Q14" s="76">
        <f t="shared" ref="Q14" si="50">SUM(Q15:Q16)</f>
        <v>116270</v>
      </c>
    </row>
    <row r="15" spans="1:17" ht="17.25" customHeight="1">
      <c r="A15" s="93" t="s">
        <v>14</v>
      </c>
      <c r="B15" s="61">
        <v>28</v>
      </c>
      <c r="C15" s="62">
        <v>57</v>
      </c>
      <c r="D15" s="62">
        <v>0</v>
      </c>
      <c r="E15" s="62">
        <v>103</v>
      </c>
      <c r="F15" s="62">
        <v>81</v>
      </c>
      <c r="G15" s="62">
        <v>0</v>
      </c>
      <c r="H15" s="62">
        <v>0</v>
      </c>
      <c r="I15" s="96">
        <f>SUM(B15:H15)</f>
        <v>269</v>
      </c>
      <c r="J15" s="61">
        <v>8456</v>
      </c>
      <c r="K15" s="62">
        <v>17214</v>
      </c>
      <c r="L15" s="62">
        <v>0</v>
      </c>
      <c r="M15" s="62">
        <v>31106</v>
      </c>
      <c r="N15" s="62">
        <v>24462</v>
      </c>
      <c r="O15" s="62">
        <v>0</v>
      </c>
      <c r="P15" s="63">
        <v>0</v>
      </c>
      <c r="Q15" s="64">
        <f>SUM(J15:P15)</f>
        <v>81238</v>
      </c>
    </row>
    <row r="16" spans="1:17" ht="17.25" customHeight="1" thickBot="1">
      <c r="A16" s="93" t="s">
        <v>15</v>
      </c>
      <c r="B16" s="61">
        <v>38</v>
      </c>
      <c r="C16" s="62">
        <v>49</v>
      </c>
      <c r="D16" s="62">
        <v>0</v>
      </c>
      <c r="E16" s="62">
        <v>73</v>
      </c>
      <c r="F16" s="62">
        <v>72</v>
      </c>
      <c r="G16" s="62">
        <v>0</v>
      </c>
      <c r="H16" s="62">
        <v>0</v>
      </c>
      <c r="I16" s="96">
        <f>SUM(B16:H16)</f>
        <v>232</v>
      </c>
      <c r="J16" s="61">
        <v>5738</v>
      </c>
      <c r="K16" s="62">
        <v>7399</v>
      </c>
      <c r="L16" s="62">
        <v>0</v>
      </c>
      <c r="M16" s="62">
        <v>11023</v>
      </c>
      <c r="N16" s="62">
        <v>10872</v>
      </c>
      <c r="O16" s="62">
        <v>0</v>
      </c>
      <c r="P16" s="63">
        <v>0</v>
      </c>
      <c r="Q16" s="64">
        <f>SUM(J16:P16)</f>
        <v>35032</v>
      </c>
    </row>
    <row r="17" spans="1:17" s="59" customFormat="1" ht="16.5" customHeight="1" thickBot="1">
      <c r="A17" s="92" t="s">
        <v>16</v>
      </c>
      <c r="B17" s="85">
        <f>SUM(B18:B25)</f>
        <v>30</v>
      </c>
      <c r="C17" s="85">
        <f t="shared" ref="C17:F17" si="51">SUM(C18:C25)</f>
        <v>62</v>
      </c>
      <c r="D17" s="85">
        <f t="shared" si="51"/>
        <v>0</v>
      </c>
      <c r="E17" s="85">
        <f t="shared" si="51"/>
        <v>150</v>
      </c>
      <c r="F17" s="85">
        <f t="shared" si="51"/>
        <v>97</v>
      </c>
      <c r="G17" s="85">
        <f t="shared" ref="G17" si="52">SUM(G18:G25)</f>
        <v>0</v>
      </c>
      <c r="H17" s="85">
        <f t="shared" ref="H17" si="53">SUM(H18:H25)</f>
        <v>0</v>
      </c>
      <c r="I17" s="76">
        <f t="shared" ref="I17" si="54">SUM(I18:I25)</f>
        <v>339</v>
      </c>
      <c r="J17" s="85">
        <f t="shared" ref="J17" si="55">SUM(J18:J25)</f>
        <v>7331</v>
      </c>
      <c r="K17" s="85">
        <f t="shared" ref="K17" si="56">SUM(K18:K25)</f>
        <v>18276</v>
      </c>
      <c r="L17" s="85">
        <f t="shared" ref="L17" si="57">SUM(L18:L25)</f>
        <v>0</v>
      </c>
      <c r="M17" s="85">
        <f t="shared" ref="M17" si="58">SUM(M18:M25)</f>
        <v>39551</v>
      </c>
      <c r="N17" s="85">
        <f t="shared" ref="N17" si="59">SUM(N18:N25)</f>
        <v>26844</v>
      </c>
      <c r="O17" s="85">
        <f t="shared" ref="O17" si="60">SUM(O18:O25)</f>
        <v>0</v>
      </c>
      <c r="P17" s="105">
        <f t="shared" ref="P17" si="61">SUM(P18:P25)</f>
        <v>0</v>
      </c>
      <c r="Q17" s="76">
        <f t="shared" ref="Q17" si="62">SUM(Q18:Q25)</f>
        <v>92002</v>
      </c>
    </row>
    <row r="18" spans="1:17" ht="18" customHeight="1">
      <c r="A18" s="86" t="s">
        <v>160</v>
      </c>
      <c r="B18" s="61">
        <v>2</v>
      </c>
      <c r="C18" s="62">
        <v>6</v>
      </c>
      <c r="D18" s="62">
        <v>0</v>
      </c>
      <c r="E18" s="62">
        <v>4</v>
      </c>
      <c r="F18" s="62">
        <v>13</v>
      </c>
      <c r="G18" s="62">
        <v>0</v>
      </c>
      <c r="H18" s="62">
        <v>0</v>
      </c>
      <c r="I18" s="96">
        <f t="shared" ref="I18:I25" si="63">SUM(B18:H18)</f>
        <v>25</v>
      </c>
      <c r="J18" s="61">
        <v>520</v>
      </c>
      <c r="K18" s="62">
        <v>1560</v>
      </c>
      <c r="L18" s="62">
        <v>0</v>
      </c>
      <c r="M18" s="62">
        <v>1040</v>
      </c>
      <c r="N18" s="62">
        <v>3380</v>
      </c>
      <c r="O18" s="62">
        <v>0</v>
      </c>
      <c r="P18" s="63">
        <v>0</v>
      </c>
      <c r="Q18" s="64">
        <f t="shared" ref="Q18:Q25" si="64">SUM(J18:P18)</f>
        <v>6500</v>
      </c>
    </row>
    <row r="19" spans="1:17" ht="18" customHeight="1">
      <c r="A19" s="86" t="s">
        <v>161</v>
      </c>
      <c r="B19" s="61">
        <v>3</v>
      </c>
      <c r="C19" s="62">
        <v>1</v>
      </c>
      <c r="D19" s="62">
        <v>0</v>
      </c>
      <c r="E19" s="62">
        <v>4</v>
      </c>
      <c r="F19" s="62">
        <v>2</v>
      </c>
      <c r="G19" s="62">
        <v>0</v>
      </c>
      <c r="H19" s="62">
        <v>0</v>
      </c>
      <c r="I19" s="96">
        <f t="shared" si="63"/>
        <v>10</v>
      </c>
      <c r="J19" s="61">
        <v>390</v>
      </c>
      <c r="K19" s="62">
        <v>130</v>
      </c>
      <c r="L19" s="62">
        <v>0</v>
      </c>
      <c r="M19" s="62">
        <v>520</v>
      </c>
      <c r="N19" s="62">
        <v>260</v>
      </c>
      <c r="O19" s="62">
        <v>0</v>
      </c>
      <c r="P19" s="63">
        <v>0</v>
      </c>
      <c r="Q19" s="64">
        <f t="shared" si="64"/>
        <v>1300</v>
      </c>
    </row>
    <row r="20" spans="1:17" ht="18" customHeight="1">
      <c r="A20" s="86" t="s">
        <v>19</v>
      </c>
      <c r="B20" s="61">
        <v>3</v>
      </c>
      <c r="C20" s="62">
        <v>3</v>
      </c>
      <c r="D20" s="62">
        <v>0</v>
      </c>
      <c r="E20" s="62">
        <v>13</v>
      </c>
      <c r="F20" s="62">
        <v>7</v>
      </c>
      <c r="G20" s="62">
        <v>0</v>
      </c>
      <c r="H20" s="62">
        <v>0</v>
      </c>
      <c r="I20" s="96">
        <f t="shared" si="63"/>
        <v>26</v>
      </c>
      <c r="J20" s="61">
        <v>1200</v>
      </c>
      <c r="K20" s="62">
        <v>1200</v>
      </c>
      <c r="L20" s="62">
        <v>0</v>
      </c>
      <c r="M20" s="62">
        <v>5200</v>
      </c>
      <c r="N20" s="62">
        <v>2800</v>
      </c>
      <c r="O20" s="62">
        <v>0</v>
      </c>
      <c r="P20" s="63">
        <v>0</v>
      </c>
      <c r="Q20" s="64">
        <f t="shared" si="64"/>
        <v>10400</v>
      </c>
    </row>
    <row r="21" spans="1:17" ht="22.8">
      <c r="A21" s="86" t="s">
        <v>20</v>
      </c>
      <c r="B21" s="61">
        <v>9</v>
      </c>
      <c r="C21" s="62">
        <v>8</v>
      </c>
      <c r="D21" s="62">
        <v>0</v>
      </c>
      <c r="E21" s="62">
        <v>35</v>
      </c>
      <c r="F21" s="62">
        <v>14</v>
      </c>
      <c r="G21" s="62">
        <v>0</v>
      </c>
      <c r="H21" s="62">
        <v>0</v>
      </c>
      <c r="I21" s="96">
        <f t="shared" si="63"/>
        <v>66</v>
      </c>
      <c r="J21" s="61">
        <v>1800</v>
      </c>
      <c r="K21" s="62">
        <v>1600</v>
      </c>
      <c r="L21" s="62">
        <v>0</v>
      </c>
      <c r="M21" s="62">
        <v>7000</v>
      </c>
      <c r="N21" s="62">
        <v>2800</v>
      </c>
      <c r="O21" s="62">
        <v>0</v>
      </c>
      <c r="P21" s="63">
        <v>0</v>
      </c>
      <c r="Q21" s="64">
        <f t="shared" si="64"/>
        <v>13200</v>
      </c>
    </row>
    <row r="22" spans="1:17" ht="18" customHeight="1">
      <c r="A22" s="86" t="s">
        <v>21</v>
      </c>
      <c r="B22" s="61">
        <v>4</v>
      </c>
      <c r="C22" s="62">
        <v>11</v>
      </c>
      <c r="D22" s="62">
        <v>0</v>
      </c>
      <c r="E22" s="62">
        <v>9</v>
      </c>
      <c r="F22" s="62">
        <v>12</v>
      </c>
      <c r="G22" s="62">
        <v>0</v>
      </c>
      <c r="H22" s="62">
        <v>0</v>
      </c>
      <c r="I22" s="96">
        <f t="shared" si="63"/>
        <v>36</v>
      </c>
      <c r="J22" s="61">
        <v>1216</v>
      </c>
      <c r="K22" s="62">
        <v>3344</v>
      </c>
      <c r="L22" s="62">
        <v>0</v>
      </c>
      <c r="M22" s="62">
        <v>2736</v>
      </c>
      <c r="N22" s="62">
        <v>3648</v>
      </c>
      <c r="O22" s="62">
        <v>0</v>
      </c>
      <c r="P22" s="63">
        <v>0</v>
      </c>
      <c r="Q22" s="64">
        <f t="shared" si="64"/>
        <v>10944</v>
      </c>
    </row>
    <row r="23" spans="1:17" ht="22.8">
      <c r="A23" s="86" t="s">
        <v>22</v>
      </c>
      <c r="B23" s="61">
        <v>0</v>
      </c>
      <c r="C23" s="62">
        <v>1</v>
      </c>
      <c r="D23" s="62">
        <v>0</v>
      </c>
      <c r="E23" s="62">
        <v>5</v>
      </c>
      <c r="F23" s="62">
        <v>8</v>
      </c>
      <c r="G23" s="62">
        <v>0</v>
      </c>
      <c r="H23" s="62">
        <v>0</v>
      </c>
      <c r="I23" s="96">
        <f t="shared" si="63"/>
        <v>14</v>
      </c>
      <c r="J23" s="61">
        <v>0</v>
      </c>
      <c r="K23" s="62">
        <v>152</v>
      </c>
      <c r="L23" s="62">
        <v>0</v>
      </c>
      <c r="M23" s="62">
        <v>760</v>
      </c>
      <c r="N23" s="62">
        <v>1216</v>
      </c>
      <c r="O23" s="62">
        <v>0</v>
      </c>
      <c r="P23" s="63">
        <v>0</v>
      </c>
      <c r="Q23" s="64">
        <f t="shared" si="64"/>
        <v>2128</v>
      </c>
    </row>
    <row r="24" spans="1:17" ht="18" customHeight="1">
      <c r="A24" s="86" t="s">
        <v>23</v>
      </c>
      <c r="B24" s="61">
        <v>0</v>
      </c>
      <c r="C24" s="62">
        <v>10</v>
      </c>
      <c r="D24" s="62">
        <v>0</v>
      </c>
      <c r="E24" s="62">
        <v>11</v>
      </c>
      <c r="F24" s="62">
        <v>11</v>
      </c>
      <c r="G24" s="62">
        <v>0</v>
      </c>
      <c r="H24" s="62">
        <v>0</v>
      </c>
      <c r="I24" s="96">
        <f t="shared" si="63"/>
        <v>32</v>
      </c>
      <c r="J24" s="61">
        <v>0</v>
      </c>
      <c r="K24" s="62">
        <v>4900</v>
      </c>
      <c r="L24" s="62">
        <v>0</v>
      </c>
      <c r="M24" s="62">
        <v>5390</v>
      </c>
      <c r="N24" s="62">
        <v>5390</v>
      </c>
      <c r="O24" s="62">
        <v>0</v>
      </c>
      <c r="P24" s="63">
        <v>0</v>
      </c>
      <c r="Q24" s="64">
        <f t="shared" si="64"/>
        <v>15680</v>
      </c>
    </row>
    <row r="25" spans="1:17" ht="23.4" thickBot="1">
      <c r="A25" s="86" t="s">
        <v>24</v>
      </c>
      <c r="B25" s="61">
        <v>9</v>
      </c>
      <c r="C25" s="62">
        <v>22</v>
      </c>
      <c r="D25" s="62">
        <v>0</v>
      </c>
      <c r="E25" s="62">
        <v>69</v>
      </c>
      <c r="F25" s="62">
        <v>30</v>
      </c>
      <c r="G25" s="62">
        <v>0</v>
      </c>
      <c r="H25" s="62">
        <v>0</v>
      </c>
      <c r="I25" s="96">
        <f t="shared" si="63"/>
        <v>130</v>
      </c>
      <c r="J25" s="61">
        <v>2205</v>
      </c>
      <c r="K25" s="62">
        <v>5390</v>
      </c>
      <c r="L25" s="62">
        <v>0</v>
      </c>
      <c r="M25" s="62">
        <v>16905</v>
      </c>
      <c r="N25" s="62">
        <v>7350</v>
      </c>
      <c r="O25" s="62">
        <v>0</v>
      </c>
      <c r="P25" s="63">
        <v>0</v>
      </c>
      <c r="Q25" s="64">
        <f t="shared" si="64"/>
        <v>31850</v>
      </c>
    </row>
    <row r="26" spans="1:17" s="59" customFormat="1" ht="16.5" customHeight="1" thickBot="1">
      <c r="A26" s="92" t="s">
        <v>25</v>
      </c>
      <c r="B26" s="85">
        <f>SUM(B27:B28)</f>
        <v>11</v>
      </c>
      <c r="C26" s="85">
        <f t="shared" ref="C26" si="65">SUM(C27:C28)</f>
        <v>45</v>
      </c>
      <c r="D26" s="85">
        <f t="shared" ref="D26" si="66">SUM(D27:D28)</f>
        <v>0</v>
      </c>
      <c r="E26" s="85">
        <f t="shared" ref="E26" si="67">SUM(E27:E28)</f>
        <v>63</v>
      </c>
      <c r="F26" s="85">
        <f t="shared" ref="F26" si="68">SUM(F27:F28)</f>
        <v>52</v>
      </c>
      <c r="G26" s="85">
        <f t="shared" ref="G26" si="69">SUM(G27:G28)</f>
        <v>0</v>
      </c>
      <c r="H26" s="85">
        <f t="shared" ref="H26" si="70">SUM(H27:H28)</f>
        <v>0</v>
      </c>
      <c r="I26" s="76">
        <f t="shared" ref="I26" si="71">SUM(I27:I28)</f>
        <v>171</v>
      </c>
      <c r="J26" s="85">
        <f t="shared" ref="J26" si="72">SUM(J27:J28)</f>
        <v>3640</v>
      </c>
      <c r="K26" s="85">
        <f t="shared" ref="K26" si="73">SUM(K27:K28)</f>
        <v>19600</v>
      </c>
      <c r="L26" s="85">
        <f t="shared" ref="L26" si="74">SUM(L27:L28)</f>
        <v>0</v>
      </c>
      <c r="M26" s="85">
        <f t="shared" ref="M26" si="75">SUM(M27:M28)</f>
        <v>25480</v>
      </c>
      <c r="N26" s="85">
        <f t="shared" ref="N26" si="76">SUM(N27:N28)</f>
        <v>21560</v>
      </c>
      <c r="O26" s="85">
        <f t="shared" ref="O26" si="77">SUM(O27:O28)</f>
        <v>0</v>
      </c>
      <c r="P26" s="105">
        <f t="shared" ref="P26" si="78">SUM(P27:P28)</f>
        <v>0</v>
      </c>
      <c r="Q26" s="76">
        <f t="shared" ref="Q26" si="79">SUM(Q27:Q28)</f>
        <v>70280</v>
      </c>
    </row>
    <row r="27" spans="1:17" ht="22.8">
      <c r="A27" s="93" t="s">
        <v>26</v>
      </c>
      <c r="B27" s="61">
        <v>2</v>
      </c>
      <c r="C27" s="62">
        <v>25</v>
      </c>
      <c r="D27" s="62">
        <v>0</v>
      </c>
      <c r="E27" s="62">
        <v>28</v>
      </c>
      <c r="F27" s="62">
        <v>25</v>
      </c>
      <c r="G27" s="62">
        <v>0</v>
      </c>
      <c r="H27" s="62">
        <v>0</v>
      </c>
      <c r="I27" s="96">
        <f>SUM(B27:H27)</f>
        <v>80</v>
      </c>
      <c r="J27" s="61">
        <v>1120</v>
      </c>
      <c r="K27" s="62">
        <v>14000</v>
      </c>
      <c r="L27" s="62">
        <v>0</v>
      </c>
      <c r="M27" s="62">
        <v>15680</v>
      </c>
      <c r="N27" s="62">
        <v>14000</v>
      </c>
      <c r="O27" s="62">
        <v>0</v>
      </c>
      <c r="P27" s="63">
        <v>0</v>
      </c>
      <c r="Q27" s="64">
        <f>SUM(J27:P27)</f>
        <v>44800</v>
      </c>
    </row>
    <row r="28" spans="1:17" ht="23.4" thickBot="1">
      <c r="A28" s="93" t="s">
        <v>27</v>
      </c>
      <c r="B28" s="61">
        <v>9</v>
      </c>
      <c r="C28" s="62">
        <v>20</v>
      </c>
      <c r="D28" s="62">
        <v>0</v>
      </c>
      <c r="E28" s="62">
        <v>35</v>
      </c>
      <c r="F28" s="62">
        <v>27</v>
      </c>
      <c r="G28" s="62">
        <v>0</v>
      </c>
      <c r="H28" s="62">
        <v>0</v>
      </c>
      <c r="I28" s="96">
        <f>SUM(B28:H28)</f>
        <v>91</v>
      </c>
      <c r="J28" s="61">
        <v>2520</v>
      </c>
      <c r="K28" s="62">
        <v>5600</v>
      </c>
      <c r="L28" s="62">
        <v>0</v>
      </c>
      <c r="M28" s="62">
        <v>9800</v>
      </c>
      <c r="N28" s="62">
        <v>7560</v>
      </c>
      <c r="O28" s="62">
        <v>0</v>
      </c>
      <c r="P28" s="63">
        <v>0</v>
      </c>
      <c r="Q28" s="64">
        <f>SUM(J28:P28)</f>
        <v>25480</v>
      </c>
    </row>
    <row r="29" spans="1:17" s="59" customFormat="1" ht="16.5" customHeight="1" thickBot="1">
      <c r="A29" s="92" t="s">
        <v>28</v>
      </c>
      <c r="B29" s="85">
        <f>SUM(B30:B31)</f>
        <v>4</v>
      </c>
      <c r="C29" s="85">
        <f t="shared" ref="C29" si="80">SUM(C30:C31)</f>
        <v>20</v>
      </c>
      <c r="D29" s="85">
        <f t="shared" ref="D29" si="81">SUM(D30:D31)</f>
        <v>0</v>
      </c>
      <c r="E29" s="85">
        <f t="shared" ref="E29" si="82">SUM(E30:E31)</f>
        <v>11</v>
      </c>
      <c r="F29" s="85">
        <f t="shared" ref="F29" si="83">SUM(F30:F31)</f>
        <v>27</v>
      </c>
      <c r="G29" s="85">
        <f t="shared" ref="G29" si="84">SUM(G30:G31)</f>
        <v>0</v>
      </c>
      <c r="H29" s="85">
        <f t="shared" ref="H29" si="85">SUM(H30:H31)</f>
        <v>0</v>
      </c>
      <c r="I29" s="76">
        <f t="shared" ref="I29" si="86">SUM(I30:I31)</f>
        <v>62</v>
      </c>
      <c r="J29" s="85">
        <f t="shared" ref="J29" si="87">SUM(J30:J31)</f>
        <v>3150</v>
      </c>
      <c r="K29" s="85">
        <f t="shared" ref="K29" si="88">SUM(K30:K31)</f>
        <v>18900</v>
      </c>
      <c r="L29" s="85">
        <f t="shared" ref="L29" si="89">SUM(L30:L31)</f>
        <v>0</v>
      </c>
      <c r="M29" s="85">
        <f t="shared" ref="M29" si="90">SUM(M30:M31)</f>
        <v>11025</v>
      </c>
      <c r="N29" s="85">
        <f t="shared" ref="N29" si="91">SUM(N30:N31)</f>
        <v>21000</v>
      </c>
      <c r="O29" s="85">
        <f t="shared" ref="O29" si="92">SUM(O30:O31)</f>
        <v>0</v>
      </c>
      <c r="P29" s="105">
        <f t="shared" ref="P29" si="93">SUM(P30:P31)</f>
        <v>0</v>
      </c>
      <c r="Q29" s="58">
        <f t="shared" ref="Q29" si="94">SUM(Q30:Q31)</f>
        <v>54075</v>
      </c>
    </row>
    <row r="30" spans="1:17" ht="22.8">
      <c r="A30" s="93" t="s">
        <v>29</v>
      </c>
      <c r="B30" s="61">
        <v>2</v>
      </c>
      <c r="C30" s="62">
        <v>16</v>
      </c>
      <c r="D30" s="62">
        <v>0</v>
      </c>
      <c r="E30" s="62">
        <v>10</v>
      </c>
      <c r="F30" s="62">
        <v>13</v>
      </c>
      <c r="G30" s="62">
        <v>0</v>
      </c>
      <c r="H30" s="62">
        <v>0</v>
      </c>
      <c r="I30" s="96">
        <f>SUM(B30:H30)</f>
        <v>41</v>
      </c>
      <c r="J30" s="61">
        <v>2100</v>
      </c>
      <c r="K30" s="62">
        <v>16800</v>
      </c>
      <c r="L30" s="62">
        <v>0</v>
      </c>
      <c r="M30" s="62">
        <v>10500</v>
      </c>
      <c r="N30" s="62">
        <v>13650</v>
      </c>
      <c r="O30" s="62">
        <v>0</v>
      </c>
      <c r="P30" s="63">
        <v>0</v>
      </c>
      <c r="Q30" s="64">
        <f>SUM(J30:P30)</f>
        <v>43050</v>
      </c>
    </row>
    <row r="31" spans="1:17" ht="23.4" thickBot="1">
      <c r="A31" s="93" t="s">
        <v>30</v>
      </c>
      <c r="B31" s="61">
        <v>2</v>
      </c>
      <c r="C31" s="62">
        <v>4</v>
      </c>
      <c r="D31" s="62">
        <v>0</v>
      </c>
      <c r="E31" s="62">
        <v>1</v>
      </c>
      <c r="F31" s="62">
        <v>14</v>
      </c>
      <c r="G31" s="62">
        <v>0</v>
      </c>
      <c r="H31" s="62">
        <v>0</v>
      </c>
      <c r="I31" s="96">
        <f>SUM(B31:H31)</f>
        <v>21</v>
      </c>
      <c r="J31" s="61">
        <v>1050</v>
      </c>
      <c r="K31" s="62">
        <v>2100</v>
      </c>
      <c r="L31" s="62">
        <v>0</v>
      </c>
      <c r="M31" s="62">
        <v>525</v>
      </c>
      <c r="N31" s="62">
        <v>7350</v>
      </c>
      <c r="O31" s="62">
        <v>0</v>
      </c>
      <c r="P31" s="63">
        <v>0</v>
      </c>
      <c r="Q31" s="64">
        <f>SUM(J31:P31)</f>
        <v>11025</v>
      </c>
    </row>
    <row r="32" spans="1:17" s="59" customFormat="1" ht="26.25" customHeight="1" thickBot="1">
      <c r="A32" s="92" t="s">
        <v>31</v>
      </c>
      <c r="B32" s="85">
        <f>SUM(B33:B34)</f>
        <v>523</v>
      </c>
      <c r="C32" s="85">
        <f t="shared" ref="C32" si="95">SUM(C33:C34)</f>
        <v>647</v>
      </c>
      <c r="D32" s="85">
        <f t="shared" ref="D32" si="96">SUM(D33:D34)</f>
        <v>0</v>
      </c>
      <c r="E32" s="85">
        <f t="shared" ref="E32" si="97">SUM(E33:E34)</f>
        <v>652</v>
      </c>
      <c r="F32" s="85">
        <f t="shared" ref="F32" si="98">SUM(F33:F34)</f>
        <v>302</v>
      </c>
      <c r="G32" s="85">
        <f t="shared" ref="G32" si="99">SUM(G33:G34)</f>
        <v>0</v>
      </c>
      <c r="H32" s="85">
        <f t="shared" ref="H32" si="100">SUM(H33:H34)</f>
        <v>0</v>
      </c>
      <c r="I32" s="76">
        <f t="shared" ref="I32" si="101">SUM(I33:I34)</f>
        <v>2124</v>
      </c>
      <c r="J32" s="85">
        <f t="shared" ref="J32" si="102">SUM(J33:J34)</f>
        <v>14715</v>
      </c>
      <c r="K32" s="85">
        <f t="shared" ref="K32" si="103">SUM(K33:K34)</f>
        <v>18360</v>
      </c>
      <c r="L32" s="85">
        <f t="shared" ref="L32" si="104">SUM(L33:L34)</f>
        <v>0</v>
      </c>
      <c r="M32" s="85">
        <f t="shared" ref="M32" si="105">SUM(M33:M34)</f>
        <v>18300</v>
      </c>
      <c r="N32" s="85">
        <f t="shared" ref="N32" si="106">SUM(N33:N34)</f>
        <v>7860</v>
      </c>
      <c r="O32" s="85">
        <f t="shared" ref="O32" si="107">SUM(O33:O34)</f>
        <v>0</v>
      </c>
      <c r="P32" s="105">
        <f t="shared" ref="P32" si="108">SUM(P33:P34)</f>
        <v>0</v>
      </c>
      <c r="Q32" s="76">
        <f t="shared" ref="Q32" si="109">SUM(Q33:Q34)</f>
        <v>59235</v>
      </c>
    </row>
    <row r="33" spans="1:17" ht="22.8">
      <c r="A33" s="86" t="s">
        <v>32</v>
      </c>
      <c r="B33" s="61">
        <v>458</v>
      </c>
      <c r="C33" s="62">
        <v>577</v>
      </c>
      <c r="D33" s="62">
        <v>0</v>
      </c>
      <c r="E33" s="62">
        <v>568</v>
      </c>
      <c r="F33" s="62">
        <v>222</v>
      </c>
      <c r="G33" s="62">
        <v>0</v>
      </c>
      <c r="H33" s="62">
        <v>0</v>
      </c>
      <c r="I33" s="96">
        <f>SUM(B33:H33)</f>
        <v>1825</v>
      </c>
      <c r="J33" s="61">
        <v>13740</v>
      </c>
      <c r="K33" s="62">
        <v>17310</v>
      </c>
      <c r="L33" s="62">
        <v>0</v>
      </c>
      <c r="M33" s="62">
        <v>17040</v>
      </c>
      <c r="N33" s="62">
        <v>6660</v>
      </c>
      <c r="O33" s="62">
        <v>0</v>
      </c>
      <c r="P33" s="63">
        <v>0</v>
      </c>
      <c r="Q33" s="64">
        <f>SUM(J33:P33)</f>
        <v>54750</v>
      </c>
    </row>
    <row r="34" spans="1:17" ht="23.4" thickBot="1">
      <c r="A34" s="86" t="s">
        <v>162</v>
      </c>
      <c r="B34" s="61">
        <v>65</v>
      </c>
      <c r="C34" s="62">
        <v>70</v>
      </c>
      <c r="D34" s="62">
        <v>0</v>
      </c>
      <c r="E34" s="62">
        <v>84</v>
      </c>
      <c r="F34" s="62">
        <v>80</v>
      </c>
      <c r="G34" s="62">
        <v>0</v>
      </c>
      <c r="H34" s="62">
        <v>0</v>
      </c>
      <c r="I34" s="96">
        <f>SUM(B34:H34)</f>
        <v>299</v>
      </c>
      <c r="J34" s="61">
        <v>975</v>
      </c>
      <c r="K34" s="62">
        <v>1050</v>
      </c>
      <c r="L34" s="62">
        <v>0</v>
      </c>
      <c r="M34" s="62">
        <v>1260</v>
      </c>
      <c r="N34" s="62">
        <v>1200</v>
      </c>
      <c r="O34" s="62">
        <v>0</v>
      </c>
      <c r="P34" s="63">
        <v>0</v>
      </c>
      <c r="Q34" s="64">
        <f>SUM(J34:P34)</f>
        <v>4485</v>
      </c>
    </row>
    <row r="35" spans="1:17" s="59" customFormat="1" ht="26.25" customHeight="1" thickBot="1">
      <c r="A35" s="92" t="s">
        <v>34</v>
      </c>
      <c r="B35" s="85">
        <f>SUM(B36:B39)</f>
        <v>2749</v>
      </c>
      <c r="C35" s="85">
        <f t="shared" ref="C35:F35" si="110">SUM(C36:C39)</f>
        <v>4765</v>
      </c>
      <c r="D35" s="85">
        <f t="shared" si="110"/>
        <v>0</v>
      </c>
      <c r="E35" s="85">
        <f t="shared" si="110"/>
        <v>6631</v>
      </c>
      <c r="F35" s="85">
        <f t="shared" si="110"/>
        <v>5428</v>
      </c>
      <c r="G35" s="85">
        <f t="shared" ref="G35" si="111">SUM(G36:G39)</f>
        <v>0</v>
      </c>
      <c r="H35" s="85">
        <f t="shared" ref="H35" si="112">SUM(H36:H39)</f>
        <v>0</v>
      </c>
      <c r="I35" s="76">
        <f t="shared" ref="I35:Q35" si="113">SUM(I36:I39)</f>
        <v>19573</v>
      </c>
      <c r="J35" s="85">
        <f t="shared" si="113"/>
        <v>211485</v>
      </c>
      <c r="K35" s="85">
        <f t="shared" si="113"/>
        <v>355620</v>
      </c>
      <c r="L35" s="85">
        <f t="shared" si="113"/>
        <v>0</v>
      </c>
      <c r="M35" s="85">
        <f t="shared" si="113"/>
        <v>510255</v>
      </c>
      <c r="N35" s="85">
        <f t="shared" si="113"/>
        <v>380535</v>
      </c>
      <c r="O35" s="85">
        <f t="shared" si="113"/>
        <v>0</v>
      </c>
      <c r="P35" s="105">
        <f t="shared" si="113"/>
        <v>0</v>
      </c>
      <c r="Q35" s="58">
        <f t="shared" si="113"/>
        <v>1457895</v>
      </c>
    </row>
    <row r="36" spans="1:17" ht="22.8">
      <c r="A36" s="93" t="s">
        <v>35</v>
      </c>
      <c r="B36" s="61">
        <v>746</v>
      </c>
      <c r="C36" s="62">
        <v>1697</v>
      </c>
      <c r="D36" s="62">
        <v>0</v>
      </c>
      <c r="E36" s="62">
        <v>1649</v>
      </c>
      <c r="F36" s="62">
        <v>1490</v>
      </c>
      <c r="G36" s="62">
        <v>0</v>
      </c>
      <c r="H36" s="62">
        <v>0</v>
      </c>
      <c r="I36" s="96">
        <f>SUM(B36:H36)</f>
        <v>5582</v>
      </c>
      <c r="J36" s="61">
        <v>44760</v>
      </c>
      <c r="K36" s="62">
        <v>101820</v>
      </c>
      <c r="L36" s="62">
        <v>0</v>
      </c>
      <c r="M36" s="62">
        <v>98940</v>
      </c>
      <c r="N36" s="62">
        <v>89400</v>
      </c>
      <c r="O36" s="62">
        <v>0</v>
      </c>
      <c r="P36" s="63">
        <v>0</v>
      </c>
      <c r="Q36" s="64">
        <f>SUM(J36:P36)</f>
        <v>334920</v>
      </c>
    </row>
    <row r="37" spans="1:17" ht="22.8">
      <c r="A37" s="93" t="s">
        <v>36</v>
      </c>
      <c r="B37" s="61">
        <v>36</v>
      </c>
      <c r="C37" s="62">
        <v>78</v>
      </c>
      <c r="D37" s="62">
        <v>0</v>
      </c>
      <c r="E37" s="62">
        <v>113</v>
      </c>
      <c r="F37" s="62">
        <v>277</v>
      </c>
      <c r="G37" s="62">
        <v>0</v>
      </c>
      <c r="H37" s="62">
        <v>0</v>
      </c>
      <c r="I37" s="96">
        <f>SUM(B37:H37)</f>
        <v>504</v>
      </c>
      <c r="J37" s="61">
        <v>1080</v>
      </c>
      <c r="K37" s="62">
        <v>2340</v>
      </c>
      <c r="L37" s="62">
        <v>0</v>
      </c>
      <c r="M37" s="62">
        <v>3390</v>
      </c>
      <c r="N37" s="62">
        <v>8310</v>
      </c>
      <c r="O37" s="62">
        <v>0</v>
      </c>
      <c r="P37" s="63">
        <v>0</v>
      </c>
      <c r="Q37" s="64">
        <f>SUM(J37:P37)</f>
        <v>15120</v>
      </c>
    </row>
    <row r="38" spans="1:17" ht="22.8">
      <c r="A38" s="86" t="s">
        <v>37</v>
      </c>
      <c r="B38" s="61">
        <v>1714</v>
      </c>
      <c r="C38" s="62">
        <v>2598</v>
      </c>
      <c r="D38" s="62">
        <v>0</v>
      </c>
      <c r="E38" s="62">
        <v>4196</v>
      </c>
      <c r="F38" s="62">
        <v>2624</v>
      </c>
      <c r="G38" s="62">
        <v>0</v>
      </c>
      <c r="H38" s="62">
        <v>0</v>
      </c>
      <c r="I38" s="96">
        <f>SUM(B38:H38)</f>
        <v>11132</v>
      </c>
      <c r="J38" s="61">
        <v>154260</v>
      </c>
      <c r="K38" s="62">
        <v>233820</v>
      </c>
      <c r="L38" s="62">
        <v>0</v>
      </c>
      <c r="M38" s="62">
        <v>377640</v>
      </c>
      <c r="N38" s="62">
        <v>236160</v>
      </c>
      <c r="O38" s="62">
        <v>0</v>
      </c>
      <c r="P38" s="63">
        <v>0</v>
      </c>
      <c r="Q38" s="64">
        <f>SUM(J38:P38)</f>
        <v>1001880</v>
      </c>
    </row>
    <row r="39" spans="1:17" ht="23.4" thickBot="1">
      <c r="A39" s="86" t="s">
        <v>38</v>
      </c>
      <c r="B39" s="61">
        <v>253</v>
      </c>
      <c r="C39" s="62">
        <v>392</v>
      </c>
      <c r="D39" s="62">
        <v>0</v>
      </c>
      <c r="E39" s="62">
        <v>673</v>
      </c>
      <c r="F39" s="62">
        <v>1037</v>
      </c>
      <c r="G39" s="62">
        <v>0</v>
      </c>
      <c r="H39" s="62">
        <v>0</v>
      </c>
      <c r="I39" s="96">
        <f>SUM(B39:H39)</f>
        <v>2355</v>
      </c>
      <c r="J39" s="61">
        <v>11385</v>
      </c>
      <c r="K39" s="62">
        <v>17640</v>
      </c>
      <c r="L39" s="62">
        <v>0</v>
      </c>
      <c r="M39" s="62">
        <v>30285</v>
      </c>
      <c r="N39" s="62">
        <v>46665</v>
      </c>
      <c r="O39" s="62">
        <v>0</v>
      </c>
      <c r="P39" s="63">
        <v>0</v>
      </c>
      <c r="Q39" s="64">
        <f>SUM(J39:P39)</f>
        <v>105975</v>
      </c>
    </row>
    <row r="40" spans="1:17" s="59" customFormat="1" ht="26.25" customHeight="1" thickBot="1">
      <c r="A40" s="92" t="s">
        <v>39</v>
      </c>
      <c r="B40" s="85">
        <f>SUM(B41:B42)</f>
        <v>32</v>
      </c>
      <c r="C40" s="85">
        <f t="shared" ref="C40" si="114">SUM(C41:C42)</f>
        <v>74</v>
      </c>
      <c r="D40" s="85">
        <f t="shared" ref="D40" si="115">SUM(D41:D42)</f>
        <v>0</v>
      </c>
      <c r="E40" s="85">
        <f t="shared" ref="E40" si="116">SUM(E41:E42)</f>
        <v>100</v>
      </c>
      <c r="F40" s="85">
        <f t="shared" ref="F40" si="117">SUM(F41:F42)</f>
        <v>57</v>
      </c>
      <c r="G40" s="85">
        <f t="shared" ref="G40" si="118">SUM(G41:G42)</f>
        <v>0</v>
      </c>
      <c r="H40" s="85">
        <f t="shared" ref="H40" si="119">SUM(H41:H42)</f>
        <v>0</v>
      </c>
      <c r="I40" s="76">
        <f t="shared" ref="I40:Q40" si="120">SUM(I41:I42)</f>
        <v>263</v>
      </c>
      <c r="J40" s="85">
        <f t="shared" si="120"/>
        <v>4590</v>
      </c>
      <c r="K40" s="85">
        <f t="shared" si="120"/>
        <v>11135</v>
      </c>
      <c r="L40" s="85">
        <f t="shared" si="120"/>
        <v>0</v>
      </c>
      <c r="M40" s="85">
        <f t="shared" si="120"/>
        <v>14960</v>
      </c>
      <c r="N40" s="85">
        <f t="shared" si="120"/>
        <v>7990</v>
      </c>
      <c r="O40" s="85">
        <f t="shared" si="120"/>
        <v>0</v>
      </c>
      <c r="P40" s="105">
        <f t="shared" si="120"/>
        <v>0</v>
      </c>
      <c r="Q40" s="58">
        <f t="shared" si="120"/>
        <v>38675</v>
      </c>
    </row>
    <row r="41" spans="1:17" ht="22.8">
      <c r="A41" s="93" t="s">
        <v>40</v>
      </c>
      <c r="B41" s="61">
        <v>22</v>
      </c>
      <c r="C41" s="62">
        <v>57</v>
      </c>
      <c r="D41" s="62">
        <v>0</v>
      </c>
      <c r="E41" s="62">
        <v>76</v>
      </c>
      <c r="F41" s="62">
        <v>37</v>
      </c>
      <c r="G41" s="62">
        <v>0</v>
      </c>
      <c r="H41" s="62">
        <v>0</v>
      </c>
      <c r="I41" s="96">
        <f>SUM(B41:H41)</f>
        <v>192</v>
      </c>
      <c r="J41" s="61">
        <v>3740</v>
      </c>
      <c r="K41" s="62">
        <v>9690</v>
      </c>
      <c r="L41" s="62">
        <v>0</v>
      </c>
      <c r="M41" s="62">
        <v>12920</v>
      </c>
      <c r="N41" s="62">
        <v>6290</v>
      </c>
      <c r="O41" s="62">
        <v>0</v>
      </c>
      <c r="P41" s="63">
        <v>0</v>
      </c>
      <c r="Q41" s="64">
        <f>SUM(J41:P41)</f>
        <v>32640</v>
      </c>
    </row>
    <row r="42" spans="1:17" ht="23.4" thickBot="1">
      <c r="A42" s="93" t="s">
        <v>41</v>
      </c>
      <c r="B42" s="61">
        <v>10</v>
      </c>
      <c r="C42" s="62">
        <v>17</v>
      </c>
      <c r="D42" s="62">
        <v>0</v>
      </c>
      <c r="E42" s="62">
        <v>24</v>
      </c>
      <c r="F42" s="62">
        <v>20</v>
      </c>
      <c r="G42" s="62">
        <v>0</v>
      </c>
      <c r="H42" s="62">
        <v>0</v>
      </c>
      <c r="I42" s="96">
        <f>SUM(B42:H42)</f>
        <v>71</v>
      </c>
      <c r="J42" s="61">
        <v>850</v>
      </c>
      <c r="K42" s="62">
        <v>1445</v>
      </c>
      <c r="L42" s="62">
        <v>0</v>
      </c>
      <c r="M42" s="62">
        <v>2040</v>
      </c>
      <c r="N42" s="62">
        <v>1700</v>
      </c>
      <c r="O42" s="62">
        <v>0</v>
      </c>
      <c r="P42" s="63">
        <v>0</v>
      </c>
      <c r="Q42" s="64">
        <f>SUM(J42:P42)</f>
        <v>6035</v>
      </c>
    </row>
    <row r="43" spans="1:17" s="59" customFormat="1" ht="26.25" customHeight="1" thickBot="1">
      <c r="A43" s="92" t="s">
        <v>42</v>
      </c>
      <c r="B43" s="85">
        <f>SUM(B44:B45)</f>
        <v>40</v>
      </c>
      <c r="C43" s="85">
        <f t="shared" ref="C43" si="121">SUM(C44:C45)</f>
        <v>155</v>
      </c>
      <c r="D43" s="85">
        <f t="shared" ref="D43" si="122">SUM(D44:D45)</f>
        <v>0</v>
      </c>
      <c r="E43" s="85">
        <f t="shared" ref="E43" si="123">SUM(E44:E45)</f>
        <v>185</v>
      </c>
      <c r="F43" s="85">
        <f t="shared" ref="F43" si="124">SUM(F44:F45)</f>
        <v>155</v>
      </c>
      <c r="G43" s="85">
        <f t="shared" ref="G43" si="125">SUM(G44:G45)</f>
        <v>0</v>
      </c>
      <c r="H43" s="85">
        <f t="shared" ref="H43" si="126">SUM(H44:H45)</f>
        <v>0</v>
      </c>
      <c r="I43" s="76">
        <f t="shared" ref="I43" si="127">SUM(I44:I45)</f>
        <v>535</v>
      </c>
      <c r="J43" s="85">
        <f t="shared" ref="J43" si="128">SUM(J44:J45)</f>
        <v>8880</v>
      </c>
      <c r="K43" s="85">
        <f t="shared" ref="K43" si="129">SUM(K44:K45)</f>
        <v>33600</v>
      </c>
      <c r="L43" s="85">
        <f t="shared" ref="L43" si="130">SUM(L44:L45)</f>
        <v>0</v>
      </c>
      <c r="M43" s="85">
        <f t="shared" ref="M43" si="131">SUM(M44:M45)</f>
        <v>41040</v>
      </c>
      <c r="N43" s="85">
        <f t="shared" ref="N43" si="132">SUM(N44:N45)</f>
        <v>30600</v>
      </c>
      <c r="O43" s="85">
        <f t="shared" ref="O43" si="133">SUM(O44:O45)</f>
        <v>0</v>
      </c>
      <c r="P43" s="105">
        <f t="shared" ref="P43" si="134">SUM(P44:P45)</f>
        <v>0</v>
      </c>
      <c r="Q43" s="76">
        <f t="shared" ref="Q43" si="135">SUM(Q44:Q45)</f>
        <v>114120</v>
      </c>
    </row>
    <row r="44" spans="1:17" ht="22.8">
      <c r="A44" s="93" t="s">
        <v>43</v>
      </c>
      <c r="B44" s="61">
        <v>34</v>
      </c>
      <c r="C44" s="62">
        <v>125</v>
      </c>
      <c r="D44" s="62">
        <v>0</v>
      </c>
      <c r="E44" s="62">
        <v>157</v>
      </c>
      <c r="F44" s="62">
        <v>100</v>
      </c>
      <c r="G44" s="62">
        <v>0</v>
      </c>
      <c r="H44" s="62">
        <v>0</v>
      </c>
      <c r="I44" s="96">
        <f>SUM(B44:H44)</f>
        <v>416</v>
      </c>
      <c r="J44" s="61">
        <v>8160</v>
      </c>
      <c r="K44" s="62">
        <v>30000</v>
      </c>
      <c r="L44" s="62">
        <v>0</v>
      </c>
      <c r="M44" s="62">
        <v>37680</v>
      </c>
      <c r="N44" s="62">
        <v>24000</v>
      </c>
      <c r="O44" s="62">
        <v>0</v>
      </c>
      <c r="P44" s="63">
        <v>0</v>
      </c>
      <c r="Q44" s="64">
        <f>SUM(J44:P44)</f>
        <v>99840</v>
      </c>
    </row>
    <row r="45" spans="1:17" ht="23.4" thickBot="1">
      <c r="A45" s="93" t="s">
        <v>44</v>
      </c>
      <c r="B45" s="61">
        <v>6</v>
      </c>
      <c r="C45" s="62">
        <v>30</v>
      </c>
      <c r="D45" s="62">
        <v>0</v>
      </c>
      <c r="E45" s="62">
        <v>28</v>
      </c>
      <c r="F45" s="62">
        <v>55</v>
      </c>
      <c r="G45" s="62">
        <v>0</v>
      </c>
      <c r="H45" s="62">
        <v>0</v>
      </c>
      <c r="I45" s="96">
        <f>SUM(B45:H45)</f>
        <v>119</v>
      </c>
      <c r="J45" s="61">
        <v>720</v>
      </c>
      <c r="K45" s="62">
        <v>3600</v>
      </c>
      <c r="L45" s="62">
        <v>0</v>
      </c>
      <c r="M45" s="62">
        <v>3360</v>
      </c>
      <c r="N45" s="62">
        <v>6600</v>
      </c>
      <c r="O45" s="62">
        <v>0</v>
      </c>
      <c r="P45" s="63">
        <v>0</v>
      </c>
      <c r="Q45" s="64">
        <f>SUM(J45:P45)</f>
        <v>14280</v>
      </c>
    </row>
    <row r="46" spans="1:17" s="59" customFormat="1" ht="26.25" customHeight="1" thickBot="1">
      <c r="A46" s="92" t="s">
        <v>45</v>
      </c>
      <c r="B46" s="85">
        <f>SUM(B47:B54)</f>
        <v>30</v>
      </c>
      <c r="C46" s="85">
        <f t="shared" ref="C46:F46" si="136">SUM(C47:C54)</f>
        <v>127</v>
      </c>
      <c r="D46" s="85">
        <f t="shared" si="136"/>
        <v>0</v>
      </c>
      <c r="E46" s="85">
        <f t="shared" si="136"/>
        <v>94</v>
      </c>
      <c r="F46" s="85">
        <f t="shared" si="136"/>
        <v>110</v>
      </c>
      <c r="G46" s="85">
        <f t="shared" ref="G46" si="137">SUM(G47:G54)</f>
        <v>0</v>
      </c>
      <c r="H46" s="85">
        <f t="shared" ref="H46" si="138">SUM(H47:H54)</f>
        <v>0</v>
      </c>
      <c r="I46" s="76">
        <f t="shared" ref="I46" si="139">SUM(I47:I54)</f>
        <v>361</v>
      </c>
      <c r="J46" s="85">
        <f t="shared" ref="J46" si="140">SUM(J47:J54)</f>
        <v>6475</v>
      </c>
      <c r="K46" s="85">
        <f t="shared" ref="K46" si="141">SUM(K47:K54)</f>
        <v>28901</v>
      </c>
      <c r="L46" s="85">
        <f t="shared" ref="L46" si="142">SUM(L47:L54)</f>
        <v>0</v>
      </c>
      <c r="M46" s="85">
        <f t="shared" ref="M46" si="143">SUM(M47:M54)</f>
        <v>23193</v>
      </c>
      <c r="N46" s="85">
        <f t="shared" ref="N46" si="144">SUM(N47:N54)</f>
        <v>26465</v>
      </c>
      <c r="O46" s="85">
        <f t="shared" ref="O46" si="145">SUM(O47:O54)</f>
        <v>0</v>
      </c>
      <c r="P46" s="105">
        <f t="shared" ref="P46" si="146">SUM(P47:P54)</f>
        <v>0</v>
      </c>
      <c r="Q46" s="76">
        <f t="shared" ref="Q46" si="147">SUM(Q47:Q54)</f>
        <v>85034</v>
      </c>
    </row>
    <row r="47" spans="1:17" ht="22.8">
      <c r="A47" s="86" t="s">
        <v>163</v>
      </c>
      <c r="B47" s="61">
        <v>10</v>
      </c>
      <c r="C47" s="62">
        <v>24</v>
      </c>
      <c r="D47" s="62">
        <v>0</v>
      </c>
      <c r="E47" s="62">
        <v>13</v>
      </c>
      <c r="F47" s="62">
        <v>12</v>
      </c>
      <c r="G47" s="62">
        <v>0</v>
      </c>
      <c r="H47" s="62">
        <v>0</v>
      </c>
      <c r="I47" s="96">
        <f t="shared" ref="I47:I54" si="148">SUM(B47:H47)</f>
        <v>59</v>
      </c>
      <c r="J47" s="61">
        <v>1940</v>
      </c>
      <c r="K47" s="62">
        <v>4656</v>
      </c>
      <c r="L47" s="62">
        <v>0</v>
      </c>
      <c r="M47" s="62">
        <v>2522</v>
      </c>
      <c r="N47" s="62">
        <v>2328</v>
      </c>
      <c r="O47" s="62">
        <v>0</v>
      </c>
      <c r="P47" s="63">
        <v>0</v>
      </c>
      <c r="Q47" s="64">
        <f t="shared" ref="Q47:Q54" si="149">SUM(J47:P47)</f>
        <v>11446</v>
      </c>
    </row>
    <row r="48" spans="1:17" ht="22.8">
      <c r="A48" s="86" t="s">
        <v>164</v>
      </c>
      <c r="B48" s="61">
        <v>0</v>
      </c>
      <c r="C48" s="62">
        <v>0</v>
      </c>
      <c r="D48" s="62">
        <v>0</v>
      </c>
      <c r="E48" s="62">
        <v>3</v>
      </c>
      <c r="F48" s="62">
        <v>1</v>
      </c>
      <c r="G48" s="62">
        <v>0</v>
      </c>
      <c r="H48" s="62">
        <v>0</v>
      </c>
      <c r="I48" s="96">
        <f t="shared" si="148"/>
        <v>4</v>
      </c>
      <c r="J48" s="61">
        <v>0</v>
      </c>
      <c r="K48" s="62">
        <v>0</v>
      </c>
      <c r="L48" s="62">
        <v>0</v>
      </c>
      <c r="M48" s="62">
        <v>291</v>
      </c>
      <c r="N48" s="62">
        <v>97</v>
      </c>
      <c r="O48" s="62">
        <v>0</v>
      </c>
      <c r="P48" s="63">
        <v>0</v>
      </c>
      <c r="Q48" s="64">
        <f t="shared" si="149"/>
        <v>388</v>
      </c>
    </row>
    <row r="49" spans="1:17" ht="22.8">
      <c r="A49" s="86" t="s">
        <v>48</v>
      </c>
      <c r="B49" s="61">
        <v>2</v>
      </c>
      <c r="C49" s="62">
        <v>17</v>
      </c>
      <c r="D49" s="62">
        <v>0</v>
      </c>
      <c r="E49" s="62">
        <v>19</v>
      </c>
      <c r="F49" s="62">
        <v>15</v>
      </c>
      <c r="G49" s="62">
        <v>0</v>
      </c>
      <c r="H49" s="62">
        <v>0</v>
      </c>
      <c r="I49" s="96">
        <f t="shared" si="148"/>
        <v>53</v>
      </c>
      <c r="J49" s="61">
        <v>600</v>
      </c>
      <c r="K49" s="62">
        <v>5100</v>
      </c>
      <c r="L49" s="62">
        <v>0</v>
      </c>
      <c r="M49" s="62">
        <v>5700</v>
      </c>
      <c r="N49" s="62">
        <v>4500</v>
      </c>
      <c r="O49" s="62">
        <v>0</v>
      </c>
      <c r="P49" s="63">
        <v>0</v>
      </c>
      <c r="Q49" s="64">
        <f t="shared" si="149"/>
        <v>15900</v>
      </c>
    </row>
    <row r="50" spans="1:17" ht="22.8">
      <c r="A50" s="86" t="s">
        <v>49</v>
      </c>
      <c r="B50" s="61">
        <v>5</v>
      </c>
      <c r="C50" s="62">
        <v>13</v>
      </c>
      <c r="D50" s="62">
        <v>0</v>
      </c>
      <c r="E50" s="62">
        <v>6</v>
      </c>
      <c r="F50" s="62">
        <v>7</v>
      </c>
      <c r="G50" s="62">
        <v>0</v>
      </c>
      <c r="H50" s="62">
        <v>0</v>
      </c>
      <c r="I50" s="96">
        <f t="shared" si="148"/>
        <v>31</v>
      </c>
      <c r="J50" s="61">
        <v>750</v>
      </c>
      <c r="K50" s="62">
        <v>1950</v>
      </c>
      <c r="L50" s="62">
        <v>0</v>
      </c>
      <c r="M50" s="62">
        <v>900</v>
      </c>
      <c r="N50" s="62">
        <v>1050</v>
      </c>
      <c r="O50" s="62">
        <v>0</v>
      </c>
      <c r="P50" s="63">
        <v>0</v>
      </c>
      <c r="Q50" s="64">
        <f t="shared" si="149"/>
        <v>4650</v>
      </c>
    </row>
    <row r="51" spans="1:17" ht="22.8">
      <c r="A51" s="86" t="s">
        <v>165</v>
      </c>
      <c r="B51" s="61">
        <v>5</v>
      </c>
      <c r="C51" s="62">
        <v>43</v>
      </c>
      <c r="D51" s="62">
        <v>0</v>
      </c>
      <c r="E51" s="62">
        <v>20</v>
      </c>
      <c r="F51" s="62">
        <v>41</v>
      </c>
      <c r="G51" s="62">
        <v>0</v>
      </c>
      <c r="H51" s="62">
        <v>0</v>
      </c>
      <c r="I51" s="96">
        <f t="shared" si="148"/>
        <v>109</v>
      </c>
      <c r="J51" s="61">
        <v>1150</v>
      </c>
      <c r="K51" s="62">
        <v>9890</v>
      </c>
      <c r="L51" s="62">
        <v>0</v>
      </c>
      <c r="M51" s="62">
        <v>4600</v>
      </c>
      <c r="N51" s="62">
        <v>9430</v>
      </c>
      <c r="O51" s="62">
        <v>0</v>
      </c>
      <c r="P51" s="63">
        <v>0</v>
      </c>
      <c r="Q51" s="64">
        <f t="shared" si="149"/>
        <v>25070</v>
      </c>
    </row>
    <row r="52" spans="1:17" ht="22.8">
      <c r="A52" s="86" t="s">
        <v>166</v>
      </c>
      <c r="B52" s="61">
        <v>0</v>
      </c>
      <c r="C52" s="62">
        <v>4</v>
      </c>
      <c r="D52" s="62">
        <v>0</v>
      </c>
      <c r="E52" s="62">
        <v>1</v>
      </c>
      <c r="F52" s="62">
        <v>8</v>
      </c>
      <c r="G52" s="62">
        <v>0</v>
      </c>
      <c r="H52" s="62">
        <v>0</v>
      </c>
      <c r="I52" s="96">
        <f t="shared" si="148"/>
        <v>13</v>
      </c>
      <c r="J52" s="61">
        <v>0</v>
      </c>
      <c r="K52" s="62">
        <v>460</v>
      </c>
      <c r="L52" s="62">
        <v>0</v>
      </c>
      <c r="M52" s="62">
        <v>115</v>
      </c>
      <c r="N52" s="62">
        <v>920</v>
      </c>
      <c r="O52" s="62">
        <v>0</v>
      </c>
      <c r="P52" s="63">
        <v>0</v>
      </c>
      <c r="Q52" s="64">
        <f t="shared" si="149"/>
        <v>1495</v>
      </c>
    </row>
    <row r="53" spans="1:17" ht="22.8">
      <c r="A53" s="86" t="s">
        <v>52</v>
      </c>
      <c r="B53" s="61">
        <v>3</v>
      </c>
      <c r="C53" s="62">
        <v>11</v>
      </c>
      <c r="D53" s="62">
        <v>0</v>
      </c>
      <c r="E53" s="62">
        <v>17</v>
      </c>
      <c r="F53" s="62">
        <v>18</v>
      </c>
      <c r="G53" s="62">
        <v>0</v>
      </c>
      <c r="H53" s="62">
        <v>0</v>
      </c>
      <c r="I53" s="96">
        <f t="shared" si="148"/>
        <v>49</v>
      </c>
      <c r="J53" s="61">
        <v>1110</v>
      </c>
      <c r="K53" s="62">
        <v>4070</v>
      </c>
      <c r="L53" s="62">
        <v>0</v>
      </c>
      <c r="M53" s="62">
        <v>6290</v>
      </c>
      <c r="N53" s="62">
        <v>6660</v>
      </c>
      <c r="O53" s="62">
        <v>0</v>
      </c>
      <c r="P53" s="63">
        <v>0</v>
      </c>
      <c r="Q53" s="64">
        <f t="shared" si="149"/>
        <v>18130</v>
      </c>
    </row>
    <row r="54" spans="1:17" ht="23.4" thickBot="1">
      <c r="A54" s="86" t="s">
        <v>53</v>
      </c>
      <c r="B54" s="61">
        <v>5</v>
      </c>
      <c r="C54" s="62">
        <v>15</v>
      </c>
      <c r="D54" s="62">
        <v>0</v>
      </c>
      <c r="E54" s="62">
        <v>15</v>
      </c>
      <c r="F54" s="62">
        <v>8</v>
      </c>
      <c r="G54" s="62">
        <v>0</v>
      </c>
      <c r="H54" s="62">
        <v>0</v>
      </c>
      <c r="I54" s="96">
        <f t="shared" si="148"/>
        <v>43</v>
      </c>
      <c r="J54" s="61">
        <v>925</v>
      </c>
      <c r="K54" s="62">
        <v>2775</v>
      </c>
      <c r="L54" s="62">
        <v>0</v>
      </c>
      <c r="M54" s="62">
        <v>2775</v>
      </c>
      <c r="N54" s="62">
        <v>1480</v>
      </c>
      <c r="O54" s="62">
        <v>0</v>
      </c>
      <c r="P54" s="63">
        <v>0</v>
      </c>
      <c r="Q54" s="64">
        <f t="shared" si="149"/>
        <v>7955</v>
      </c>
    </row>
    <row r="55" spans="1:17" s="59" customFormat="1" ht="26.25" customHeight="1" thickBot="1">
      <c r="A55" s="92" t="s">
        <v>54</v>
      </c>
      <c r="B55" s="85">
        <f>SUM(B56:B57)</f>
        <v>23</v>
      </c>
      <c r="C55" s="85">
        <f t="shared" ref="C55" si="150">SUM(C56:C57)</f>
        <v>99</v>
      </c>
      <c r="D55" s="85">
        <f t="shared" ref="D55" si="151">SUM(D56:D57)</f>
        <v>0</v>
      </c>
      <c r="E55" s="85">
        <f t="shared" ref="E55" si="152">SUM(E56:E57)</f>
        <v>96</v>
      </c>
      <c r="F55" s="85">
        <f t="shared" ref="F55" si="153">SUM(F56:F57)</f>
        <v>92</v>
      </c>
      <c r="G55" s="85">
        <f t="shared" ref="G55" si="154">SUM(G56:G57)</f>
        <v>0</v>
      </c>
      <c r="H55" s="85">
        <f t="shared" ref="H55" si="155">SUM(H56:H57)</f>
        <v>0</v>
      </c>
      <c r="I55" s="76">
        <f t="shared" ref="I55" si="156">SUM(I56:I57)</f>
        <v>310</v>
      </c>
      <c r="J55" s="85">
        <f t="shared" ref="J55" si="157">SUM(J56:J57)</f>
        <v>9240</v>
      </c>
      <c r="K55" s="85">
        <f t="shared" ref="K55" si="158">SUM(K56:K57)</f>
        <v>37800</v>
      </c>
      <c r="L55" s="85">
        <f t="shared" ref="L55" si="159">SUM(L56:L57)</f>
        <v>0</v>
      </c>
      <c r="M55" s="85">
        <f t="shared" ref="M55" si="160">SUM(M56:M57)</f>
        <v>35910</v>
      </c>
      <c r="N55" s="85">
        <f t="shared" ref="N55" si="161">SUM(N56:N57)</f>
        <v>32130</v>
      </c>
      <c r="O55" s="85">
        <f t="shared" ref="O55" si="162">SUM(O56:O57)</f>
        <v>0</v>
      </c>
      <c r="P55" s="105">
        <f t="shared" ref="P55" si="163">SUM(P56:P57)</f>
        <v>0</v>
      </c>
      <c r="Q55" s="76">
        <f t="shared" ref="Q55" si="164">SUM(Q56:Q57)</f>
        <v>115080</v>
      </c>
    </row>
    <row r="56" spans="1:17" ht="22.8">
      <c r="A56" s="93" t="s">
        <v>55</v>
      </c>
      <c r="B56" s="61">
        <v>21</v>
      </c>
      <c r="C56" s="62">
        <v>81</v>
      </c>
      <c r="D56" s="62">
        <v>0</v>
      </c>
      <c r="E56" s="62">
        <v>75</v>
      </c>
      <c r="F56" s="62">
        <v>61</v>
      </c>
      <c r="G56" s="62">
        <v>0</v>
      </c>
      <c r="H56" s="62">
        <v>0</v>
      </c>
      <c r="I56" s="96">
        <f>SUM(B56:H56)</f>
        <v>238</v>
      </c>
      <c r="J56" s="61">
        <v>8820</v>
      </c>
      <c r="K56" s="62">
        <v>34020</v>
      </c>
      <c r="L56" s="62">
        <v>0</v>
      </c>
      <c r="M56" s="62">
        <v>31500</v>
      </c>
      <c r="N56" s="62">
        <v>25620</v>
      </c>
      <c r="O56" s="62">
        <v>0</v>
      </c>
      <c r="P56" s="63">
        <v>0</v>
      </c>
      <c r="Q56" s="64">
        <f>SUM(J56:P56)</f>
        <v>99960</v>
      </c>
    </row>
    <row r="57" spans="1:17" ht="23.4" thickBot="1">
      <c r="A57" s="93" t="s">
        <v>56</v>
      </c>
      <c r="B57" s="61">
        <v>2</v>
      </c>
      <c r="C57" s="62">
        <v>18</v>
      </c>
      <c r="D57" s="62">
        <v>0</v>
      </c>
      <c r="E57" s="62">
        <v>21</v>
      </c>
      <c r="F57" s="62">
        <v>31</v>
      </c>
      <c r="G57" s="62">
        <v>0</v>
      </c>
      <c r="H57" s="62">
        <v>0</v>
      </c>
      <c r="I57" s="96">
        <f>SUM(B57:H57)</f>
        <v>72</v>
      </c>
      <c r="J57" s="61">
        <v>420</v>
      </c>
      <c r="K57" s="62">
        <v>3780</v>
      </c>
      <c r="L57" s="62">
        <v>0</v>
      </c>
      <c r="M57" s="62">
        <v>4410</v>
      </c>
      <c r="N57" s="62">
        <v>6510</v>
      </c>
      <c r="O57" s="62">
        <v>0</v>
      </c>
      <c r="P57" s="63">
        <v>0</v>
      </c>
      <c r="Q57" s="64">
        <f>SUM(J57:P57)</f>
        <v>15120</v>
      </c>
    </row>
    <row r="58" spans="1:17" s="59" customFormat="1" ht="26.25" customHeight="1" thickBot="1">
      <c r="A58" s="92" t="s">
        <v>178</v>
      </c>
      <c r="B58" s="85">
        <f>SUM(B59:B60)</f>
        <v>11</v>
      </c>
      <c r="C58" s="85">
        <f t="shared" ref="C58" si="165">SUM(C59:C60)</f>
        <v>71</v>
      </c>
      <c r="D58" s="85">
        <f t="shared" ref="D58" si="166">SUM(D59:D60)</f>
        <v>0</v>
      </c>
      <c r="E58" s="85">
        <f t="shared" ref="E58" si="167">SUM(E59:E60)</f>
        <v>53</v>
      </c>
      <c r="F58" s="85">
        <f t="shared" ref="F58" si="168">SUM(F59:F60)</f>
        <v>56</v>
      </c>
      <c r="G58" s="85">
        <f t="shared" ref="G58" si="169">SUM(G59:G60)</f>
        <v>0</v>
      </c>
      <c r="H58" s="85">
        <f t="shared" ref="H58" si="170">SUM(H59:H60)</f>
        <v>0</v>
      </c>
      <c r="I58" s="76">
        <f t="shared" ref="I58" si="171">SUM(I59:I60)</f>
        <v>191</v>
      </c>
      <c r="J58" s="85">
        <f t="shared" ref="J58" si="172">SUM(J59:J60)</f>
        <v>7600</v>
      </c>
      <c r="K58" s="85">
        <f t="shared" ref="K58" si="173">SUM(K59:K60)</f>
        <v>52000</v>
      </c>
      <c r="L58" s="85">
        <f t="shared" ref="L58" si="174">SUM(L59:L60)</f>
        <v>0</v>
      </c>
      <c r="M58" s="85">
        <f t="shared" ref="M58" si="175">SUM(M59:M60)</f>
        <v>38800</v>
      </c>
      <c r="N58" s="85">
        <f t="shared" ref="N58" si="176">SUM(N59:N60)</f>
        <v>38000</v>
      </c>
      <c r="O58" s="85">
        <f t="shared" ref="O58" si="177">SUM(O59:O60)</f>
        <v>0</v>
      </c>
      <c r="P58" s="105">
        <f t="shared" ref="P58" si="178">SUM(P59:P60)</f>
        <v>0</v>
      </c>
      <c r="Q58" s="76">
        <f t="shared" ref="Q58" si="179">SUM(Q59:Q60)</f>
        <v>136400</v>
      </c>
    </row>
    <row r="59" spans="1:17" ht="22.8">
      <c r="A59" s="93" t="s">
        <v>57</v>
      </c>
      <c r="B59" s="61">
        <v>8</v>
      </c>
      <c r="C59" s="62">
        <v>59</v>
      </c>
      <c r="D59" s="62">
        <v>0</v>
      </c>
      <c r="E59" s="62">
        <v>44</v>
      </c>
      <c r="F59" s="62">
        <v>39</v>
      </c>
      <c r="G59" s="62">
        <v>0</v>
      </c>
      <c r="H59" s="62">
        <v>0</v>
      </c>
      <c r="I59" s="96">
        <f>SUM(B59:H59)</f>
        <v>150</v>
      </c>
      <c r="J59" s="61">
        <v>6400</v>
      </c>
      <c r="K59" s="62">
        <v>47200</v>
      </c>
      <c r="L59" s="62">
        <v>0</v>
      </c>
      <c r="M59" s="62">
        <v>35200</v>
      </c>
      <c r="N59" s="62">
        <v>31200</v>
      </c>
      <c r="O59" s="62">
        <v>0</v>
      </c>
      <c r="P59" s="63">
        <v>0</v>
      </c>
      <c r="Q59" s="64">
        <f>SUM(J59:P59)</f>
        <v>120000</v>
      </c>
    </row>
    <row r="60" spans="1:17" ht="23.4" thickBot="1">
      <c r="A60" s="93" t="s">
        <v>58</v>
      </c>
      <c r="B60" s="61">
        <v>3</v>
      </c>
      <c r="C60" s="62">
        <v>12</v>
      </c>
      <c r="D60" s="62">
        <v>0</v>
      </c>
      <c r="E60" s="62">
        <v>9</v>
      </c>
      <c r="F60" s="62">
        <v>17</v>
      </c>
      <c r="G60" s="62">
        <v>0</v>
      </c>
      <c r="H60" s="62">
        <v>0</v>
      </c>
      <c r="I60" s="96">
        <f>SUM(B60:H60)</f>
        <v>41</v>
      </c>
      <c r="J60" s="61">
        <v>1200</v>
      </c>
      <c r="K60" s="62">
        <v>4800</v>
      </c>
      <c r="L60" s="62">
        <v>0</v>
      </c>
      <c r="M60" s="62">
        <v>3600</v>
      </c>
      <c r="N60" s="62">
        <v>6800</v>
      </c>
      <c r="O60" s="62">
        <v>0</v>
      </c>
      <c r="P60" s="63">
        <v>0</v>
      </c>
      <c r="Q60" s="64">
        <f>SUM(J60:P60)</f>
        <v>16400</v>
      </c>
    </row>
    <row r="61" spans="1:17" ht="23.4" thickBot="1">
      <c r="A61" s="92" t="s">
        <v>175</v>
      </c>
      <c r="B61" s="85">
        <f>SUM(B62:B63)</f>
        <v>98</v>
      </c>
      <c r="C61" s="85">
        <f t="shared" ref="C61" si="180">SUM(C62:C63)</f>
        <v>147</v>
      </c>
      <c r="D61" s="85">
        <f t="shared" ref="D61" si="181">SUM(D62:D63)</f>
        <v>0</v>
      </c>
      <c r="E61" s="85">
        <f t="shared" ref="E61" si="182">SUM(E62:E63)</f>
        <v>157</v>
      </c>
      <c r="F61" s="85">
        <f t="shared" ref="F61" si="183">SUM(F62:F63)</f>
        <v>41</v>
      </c>
      <c r="G61" s="85">
        <f t="shared" ref="G61" si="184">SUM(G62:G63)</f>
        <v>0</v>
      </c>
      <c r="H61" s="85">
        <f t="shared" ref="H61" si="185">SUM(H62:H63)</f>
        <v>0</v>
      </c>
      <c r="I61" s="76">
        <f t="shared" ref="I61" si="186">SUM(I62:I63)</f>
        <v>443</v>
      </c>
      <c r="J61" s="85">
        <f t="shared" ref="J61" si="187">SUM(J62:J63)</f>
        <v>96</v>
      </c>
      <c r="K61" s="85">
        <f t="shared" ref="K61" si="188">SUM(K62:K63)</f>
        <v>146.5</v>
      </c>
      <c r="L61" s="85">
        <f t="shared" ref="L61" si="189">SUM(L62:L63)</f>
        <v>0</v>
      </c>
      <c r="M61" s="85">
        <f t="shared" ref="M61" si="190">SUM(M62:M63)</f>
        <v>156</v>
      </c>
      <c r="N61" s="85">
        <f t="shared" ref="N61" si="191">SUM(N62:N63)</f>
        <v>41</v>
      </c>
      <c r="O61" s="85">
        <f t="shared" ref="O61" si="192">SUM(O62:O63)</f>
        <v>0</v>
      </c>
      <c r="P61" s="105">
        <f t="shared" ref="P61" si="193">SUM(P62:P63)</f>
        <v>0</v>
      </c>
      <c r="Q61" s="76">
        <f t="shared" ref="Q61" si="194">SUM(Q62:Q63)</f>
        <v>439.5</v>
      </c>
    </row>
    <row r="62" spans="1:17" ht="22.8">
      <c r="A62" s="86" t="s">
        <v>176</v>
      </c>
      <c r="B62" s="61">
        <v>94</v>
      </c>
      <c r="C62" s="62">
        <v>146</v>
      </c>
      <c r="D62" s="62">
        <v>0</v>
      </c>
      <c r="E62" s="62">
        <v>155</v>
      </c>
      <c r="F62" s="62">
        <v>41</v>
      </c>
      <c r="G62" s="62">
        <v>0</v>
      </c>
      <c r="H62" s="62">
        <v>0</v>
      </c>
      <c r="I62" s="96">
        <f>SUM(B62:H62)</f>
        <v>436</v>
      </c>
      <c r="J62" s="94">
        <v>94</v>
      </c>
      <c r="K62" s="79">
        <v>146</v>
      </c>
      <c r="L62" s="79">
        <v>0</v>
      </c>
      <c r="M62" s="79">
        <v>155</v>
      </c>
      <c r="N62" s="79">
        <v>41</v>
      </c>
      <c r="O62" s="79">
        <v>0</v>
      </c>
      <c r="P62" s="95">
        <v>0</v>
      </c>
      <c r="Q62" s="64">
        <f>SUM(J62:P62)</f>
        <v>436</v>
      </c>
    </row>
    <row r="63" spans="1:17" ht="23.4" thickBot="1">
      <c r="A63" s="86" t="s">
        <v>177</v>
      </c>
      <c r="B63" s="61">
        <v>4</v>
      </c>
      <c r="C63" s="62">
        <v>1</v>
      </c>
      <c r="D63" s="62">
        <v>0</v>
      </c>
      <c r="E63" s="62">
        <v>2</v>
      </c>
      <c r="F63" s="62"/>
      <c r="G63" s="62">
        <v>0</v>
      </c>
      <c r="H63" s="62">
        <v>0</v>
      </c>
      <c r="I63" s="96">
        <f>SUM(B63:H63)</f>
        <v>7</v>
      </c>
      <c r="J63" s="94">
        <v>2</v>
      </c>
      <c r="K63" s="79">
        <v>0.5</v>
      </c>
      <c r="L63" s="79">
        <v>0</v>
      </c>
      <c r="M63" s="79">
        <v>1</v>
      </c>
      <c r="N63" s="79">
        <v>0</v>
      </c>
      <c r="O63" s="79">
        <v>0</v>
      </c>
      <c r="P63" s="95">
        <v>0</v>
      </c>
      <c r="Q63" s="64">
        <f>SUM(J63:P63)</f>
        <v>3.5</v>
      </c>
    </row>
    <row r="64" spans="1:17" s="59" customFormat="1" ht="16.5" customHeight="1" thickBot="1">
      <c r="A64" s="92" t="s">
        <v>59</v>
      </c>
      <c r="B64" s="85">
        <f>SUM(B65:B66)</f>
        <v>3</v>
      </c>
      <c r="C64" s="85">
        <f t="shared" ref="C64" si="195">SUM(C65:C66)</f>
        <v>1</v>
      </c>
      <c r="D64" s="85">
        <f t="shared" ref="D64" si="196">SUM(D65:D66)</f>
        <v>0</v>
      </c>
      <c r="E64" s="85">
        <f t="shared" ref="E64" si="197">SUM(E65:E66)</f>
        <v>3</v>
      </c>
      <c r="F64" s="85">
        <f t="shared" ref="F64" si="198">SUM(F65:F66)</f>
        <v>11</v>
      </c>
      <c r="G64" s="85">
        <f t="shared" ref="G64" si="199">SUM(G65:G66)</f>
        <v>0</v>
      </c>
      <c r="H64" s="85">
        <f t="shared" ref="H64" si="200">SUM(H65:H66)</f>
        <v>0</v>
      </c>
      <c r="I64" s="76">
        <f t="shared" ref="I64" si="201">SUM(I65:I66)</f>
        <v>18</v>
      </c>
      <c r="J64" s="85">
        <f t="shared" ref="J64" si="202">SUM(J65:J66)</f>
        <v>340</v>
      </c>
      <c r="K64" s="85">
        <f t="shared" ref="K64" si="203">SUM(K65:K66)</f>
        <v>170</v>
      </c>
      <c r="L64" s="85">
        <f t="shared" ref="L64" si="204">SUM(L65:L66)</f>
        <v>0</v>
      </c>
      <c r="M64" s="85">
        <f t="shared" ref="M64" si="205">SUM(M65:M66)</f>
        <v>510</v>
      </c>
      <c r="N64" s="85">
        <f t="shared" ref="N64" si="206">SUM(N65:N66)</f>
        <v>1615</v>
      </c>
      <c r="O64" s="85">
        <f t="shared" ref="O64" si="207">SUM(O65:O66)</f>
        <v>0</v>
      </c>
      <c r="P64" s="105">
        <f t="shared" ref="P64" si="208">SUM(P65:P66)</f>
        <v>0</v>
      </c>
      <c r="Q64" s="76">
        <f t="shared" ref="Q64" si="209">SUM(Q65:Q66)</f>
        <v>2635</v>
      </c>
    </row>
    <row r="65" spans="1:17" ht="22.8">
      <c r="A65" s="93" t="s">
        <v>60</v>
      </c>
      <c r="B65" s="61">
        <v>1</v>
      </c>
      <c r="C65" s="62">
        <v>1</v>
      </c>
      <c r="D65" s="62">
        <v>0</v>
      </c>
      <c r="E65" s="62">
        <v>3</v>
      </c>
      <c r="F65" s="62">
        <v>8</v>
      </c>
      <c r="G65" s="62">
        <v>0</v>
      </c>
      <c r="H65" s="62">
        <v>0</v>
      </c>
      <c r="I65" s="96">
        <f>SUM(B65:H65)</f>
        <v>13</v>
      </c>
      <c r="J65" s="61">
        <v>170</v>
      </c>
      <c r="K65" s="62">
        <v>170</v>
      </c>
      <c r="L65" s="62">
        <v>0</v>
      </c>
      <c r="M65" s="62">
        <v>510</v>
      </c>
      <c r="N65" s="62">
        <v>1360</v>
      </c>
      <c r="O65" s="62">
        <v>0</v>
      </c>
      <c r="P65" s="63">
        <v>0</v>
      </c>
      <c r="Q65" s="64">
        <f>SUM(J65:P65)</f>
        <v>2210</v>
      </c>
    </row>
    <row r="66" spans="1:17" ht="23.4" thickBot="1">
      <c r="A66" s="93" t="s">
        <v>61</v>
      </c>
      <c r="B66" s="61">
        <v>2</v>
      </c>
      <c r="C66" s="62">
        <v>0</v>
      </c>
      <c r="D66" s="62">
        <v>0</v>
      </c>
      <c r="E66" s="62">
        <v>0</v>
      </c>
      <c r="F66" s="62">
        <v>3</v>
      </c>
      <c r="G66" s="62">
        <v>0</v>
      </c>
      <c r="H66" s="62">
        <v>0</v>
      </c>
      <c r="I66" s="96">
        <f>SUM(B66:H66)</f>
        <v>5</v>
      </c>
      <c r="J66" s="61">
        <v>170</v>
      </c>
      <c r="K66" s="62">
        <v>0</v>
      </c>
      <c r="L66" s="62">
        <v>0</v>
      </c>
      <c r="M66" s="62">
        <v>0</v>
      </c>
      <c r="N66" s="62">
        <v>255</v>
      </c>
      <c r="O66" s="62">
        <v>0</v>
      </c>
      <c r="P66" s="63">
        <v>0</v>
      </c>
      <c r="Q66" s="64">
        <f>SUM(J66:P66)</f>
        <v>425</v>
      </c>
    </row>
    <row r="67" spans="1:17" s="59" customFormat="1" ht="16.5" customHeight="1" thickBot="1">
      <c r="A67" s="92" t="s">
        <v>62</v>
      </c>
      <c r="B67" s="85">
        <f>SUM(B68:B69)</f>
        <v>1</v>
      </c>
      <c r="C67" s="85">
        <f t="shared" ref="C67" si="210">SUM(C68:C69)</f>
        <v>0</v>
      </c>
      <c r="D67" s="85">
        <f t="shared" ref="D67" si="211">SUM(D68:D69)</f>
        <v>0</v>
      </c>
      <c r="E67" s="85">
        <f>SUM(E68:E69)</f>
        <v>0</v>
      </c>
      <c r="F67" s="85">
        <f t="shared" ref="F67" si="212">SUM(F68:F69)</f>
        <v>0</v>
      </c>
      <c r="G67" s="85">
        <f t="shared" ref="G67" si="213">SUM(G68:G69)</f>
        <v>0</v>
      </c>
      <c r="H67" s="85">
        <f t="shared" ref="H67" si="214">SUM(H68:H69)</f>
        <v>0</v>
      </c>
      <c r="I67" s="76">
        <f t="shared" ref="I67" si="215">SUM(I68:I69)</f>
        <v>1</v>
      </c>
      <c r="J67" s="85">
        <f t="shared" ref="J67" si="216">SUM(J68:J69)</f>
        <v>310</v>
      </c>
      <c r="K67" s="85">
        <f t="shared" ref="K67" si="217">SUM(K68:K69)</f>
        <v>0</v>
      </c>
      <c r="L67" s="85">
        <f t="shared" ref="L67" si="218">SUM(L68:L69)</f>
        <v>0</v>
      </c>
      <c r="M67" s="85">
        <f t="shared" ref="M67" si="219">SUM(M68:M69)</f>
        <v>0</v>
      </c>
      <c r="N67" s="85">
        <f t="shared" ref="N67" si="220">SUM(N68:N69)</f>
        <v>0</v>
      </c>
      <c r="O67" s="85">
        <f t="shared" ref="O67" si="221">SUM(O68:O69)</f>
        <v>0</v>
      </c>
      <c r="P67" s="105">
        <f t="shared" ref="P67" si="222">SUM(P68:P69)</f>
        <v>0</v>
      </c>
      <c r="Q67" s="76">
        <f t="shared" ref="Q67" si="223">SUM(Q68:Q69)</f>
        <v>310</v>
      </c>
    </row>
    <row r="68" spans="1:17" ht="22.8">
      <c r="A68" s="93" t="s">
        <v>63</v>
      </c>
      <c r="B68" s="61">
        <v>1</v>
      </c>
      <c r="C68" s="62">
        <v>0</v>
      </c>
      <c r="D68" s="62">
        <v>0</v>
      </c>
      <c r="E68" s="62">
        <v>0</v>
      </c>
      <c r="F68" s="62">
        <v>0</v>
      </c>
      <c r="G68" s="62">
        <v>0</v>
      </c>
      <c r="H68" s="62">
        <v>0</v>
      </c>
      <c r="I68" s="96">
        <f>SUM(B68:H68)</f>
        <v>1</v>
      </c>
      <c r="J68" s="94">
        <v>310</v>
      </c>
      <c r="K68" s="79">
        <v>0</v>
      </c>
      <c r="L68" s="79">
        <v>0</v>
      </c>
      <c r="M68" s="79">
        <v>0</v>
      </c>
      <c r="N68" s="79">
        <v>0</v>
      </c>
      <c r="O68" s="79">
        <v>0</v>
      </c>
      <c r="P68" s="95">
        <v>0</v>
      </c>
      <c r="Q68" s="96">
        <f>SUM(J68:P68)</f>
        <v>310</v>
      </c>
    </row>
    <row r="69" spans="1:17" ht="23.4" thickBot="1">
      <c r="A69" s="93" t="s">
        <v>64</v>
      </c>
      <c r="B69" s="61">
        <v>0</v>
      </c>
      <c r="C69" s="62">
        <v>0</v>
      </c>
      <c r="D69" s="62">
        <v>0</v>
      </c>
      <c r="E69" s="62">
        <v>0</v>
      </c>
      <c r="F69" s="62">
        <v>0</v>
      </c>
      <c r="G69" s="62">
        <v>0</v>
      </c>
      <c r="H69" s="62">
        <v>0</v>
      </c>
      <c r="I69" s="96">
        <f>SUM(B69:H69)</f>
        <v>0</v>
      </c>
      <c r="J69" s="94">
        <v>0</v>
      </c>
      <c r="K69" s="79">
        <v>0</v>
      </c>
      <c r="L69" s="79">
        <v>0</v>
      </c>
      <c r="M69" s="79">
        <v>0</v>
      </c>
      <c r="N69" s="79">
        <v>0</v>
      </c>
      <c r="O69" s="79">
        <v>0</v>
      </c>
      <c r="P69" s="95">
        <v>0</v>
      </c>
      <c r="Q69" s="96">
        <f>SUM(J69:P69)</f>
        <v>0</v>
      </c>
    </row>
    <row r="70" spans="1:17" s="59" customFormat="1" ht="16.5" customHeight="1" thickBot="1">
      <c r="A70" s="92" t="s">
        <v>65</v>
      </c>
      <c r="B70" s="85">
        <f>SUM(B71:B72)</f>
        <v>2</v>
      </c>
      <c r="C70" s="85">
        <f t="shared" ref="C70" si="224">SUM(C71:C72)</f>
        <v>1</v>
      </c>
      <c r="D70" s="85">
        <f t="shared" ref="D70" si="225">SUM(D71:D72)</f>
        <v>0</v>
      </c>
      <c r="E70" s="85">
        <f t="shared" ref="E70" si="226">SUM(E71:E72)</f>
        <v>0</v>
      </c>
      <c r="F70" s="85">
        <f t="shared" ref="F70" si="227">SUM(F71:F72)</f>
        <v>15</v>
      </c>
      <c r="G70" s="85">
        <f t="shared" ref="G70" si="228">SUM(G71:G72)</f>
        <v>0</v>
      </c>
      <c r="H70" s="85">
        <f t="shared" ref="H70" si="229">SUM(H71:H72)</f>
        <v>0</v>
      </c>
      <c r="I70" s="76">
        <f t="shared" ref="I70" si="230">SUM(I71:I72)</f>
        <v>18</v>
      </c>
      <c r="J70" s="85">
        <f t="shared" ref="J70" si="231">SUM(J71:J72)</f>
        <v>430</v>
      </c>
      <c r="K70" s="85">
        <f t="shared" ref="K70" si="232">SUM(K71:K72)</f>
        <v>430</v>
      </c>
      <c r="L70" s="85">
        <f t="shared" ref="L70" si="233">SUM(L71:L72)</f>
        <v>0</v>
      </c>
      <c r="M70" s="85">
        <f t="shared" ref="M70" si="234">SUM(M71:M72)</f>
        <v>0</v>
      </c>
      <c r="N70" s="85">
        <f t="shared" ref="N70" si="235">SUM(N71:N72)</f>
        <v>6450</v>
      </c>
      <c r="O70" s="85">
        <f t="shared" ref="O70" si="236">SUM(O71:O72)</f>
        <v>0</v>
      </c>
      <c r="P70" s="105">
        <f t="shared" ref="P70" si="237">SUM(P71:P72)</f>
        <v>0</v>
      </c>
      <c r="Q70" s="76">
        <f t="shared" ref="Q70" si="238">SUM(Q71:Q72)</f>
        <v>7310</v>
      </c>
    </row>
    <row r="71" spans="1:17" ht="22.8">
      <c r="A71" s="93" t="s">
        <v>66</v>
      </c>
      <c r="B71" s="61">
        <v>0</v>
      </c>
      <c r="C71" s="62">
        <v>1</v>
      </c>
      <c r="D71" s="62">
        <v>0</v>
      </c>
      <c r="E71" s="62">
        <v>0</v>
      </c>
      <c r="F71" s="62">
        <v>15</v>
      </c>
      <c r="G71" s="62">
        <v>0</v>
      </c>
      <c r="H71" s="62">
        <v>0</v>
      </c>
      <c r="I71" s="96">
        <f>SUM(B71:H71)</f>
        <v>16</v>
      </c>
      <c r="J71" s="94">
        <v>0</v>
      </c>
      <c r="K71" s="79">
        <v>430</v>
      </c>
      <c r="L71" s="79">
        <v>0</v>
      </c>
      <c r="M71" s="79">
        <v>0</v>
      </c>
      <c r="N71" s="79">
        <v>6450</v>
      </c>
      <c r="O71" s="79">
        <v>0</v>
      </c>
      <c r="P71" s="95">
        <v>0</v>
      </c>
      <c r="Q71" s="96">
        <f>SUM(J71:P71)</f>
        <v>6880</v>
      </c>
    </row>
    <row r="72" spans="1:17" ht="23.4" thickBot="1">
      <c r="A72" s="93" t="s">
        <v>67</v>
      </c>
      <c r="B72" s="61">
        <v>2</v>
      </c>
      <c r="C72" s="62">
        <v>0</v>
      </c>
      <c r="D72" s="62">
        <v>0</v>
      </c>
      <c r="E72" s="62">
        <v>0</v>
      </c>
      <c r="F72" s="62">
        <v>0</v>
      </c>
      <c r="G72" s="62">
        <v>0</v>
      </c>
      <c r="H72" s="62">
        <v>0</v>
      </c>
      <c r="I72" s="96">
        <f>SUM(B72:H72)</f>
        <v>2</v>
      </c>
      <c r="J72" s="94">
        <v>430</v>
      </c>
      <c r="K72" s="79">
        <v>0</v>
      </c>
      <c r="L72" s="79">
        <v>0</v>
      </c>
      <c r="M72" s="79">
        <v>0</v>
      </c>
      <c r="N72" s="79">
        <v>0</v>
      </c>
      <c r="O72" s="79">
        <v>0</v>
      </c>
      <c r="P72" s="95">
        <v>0</v>
      </c>
      <c r="Q72" s="96">
        <f>SUM(J72:P72)</f>
        <v>430</v>
      </c>
    </row>
    <row r="73" spans="1:17" s="59" customFormat="1" ht="16.5" customHeight="1" thickBot="1">
      <c r="A73" s="92" t="s">
        <v>68</v>
      </c>
      <c r="B73" s="85">
        <f>SUM(B74:B90)</f>
        <v>17375</v>
      </c>
      <c r="C73" s="85">
        <f t="shared" ref="C73:H73" si="239">SUM(C74:C90)</f>
        <v>0</v>
      </c>
      <c r="D73" s="85">
        <f t="shared" si="239"/>
        <v>454842</v>
      </c>
      <c r="E73" s="85">
        <f t="shared" si="239"/>
        <v>105878</v>
      </c>
      <c r="F73" s="85">
        <f t="shared" si="239"/>
        <v>46292</v>
      </c>
      <c r="G73" s="85">
        <f t="shared" si="239"/>
        <v>4000</v>
      </c>
      <c r="H73" s="105">
        <f t="shared" si="239"/>
        <v>7237</v>
      </c>
      <c r="I73" s="76">
        <f t="shared" ref="I73" si="240">SUM(I74:I90)</f>
        <v>635624</v>
      </c>
      <c r="J73" s="85">
        <f t="shared" ref="J73" si="241">SUM(J74:J90)</f>
        <v>66078.999999999985</v>
      </c>
      <c r="K73" s="85">
        <f t="shared" ref="K73" si="242">SUM(K74:K90)</f>
        <v>0</v>
      </c>
      <c r="L73" s="85">
        <f t="shared" ref="L73" si="243">SUM(L74:L90)</f>
        <v>1738178.9999999998</v>
      </c>
      <c r="M73" s="85">
        <f t="shared" ref="M73" si="244">SUM(M74:M90)</f>
        <v>416947.5</v>
      </c>
      <c r="N73" s="85">
        <f t="shared" ref="N73" si="245">SUM(N74:N90)</f>
        <v>158024.09999999998</v>
      </c>
      <c r="O73" s="85">
        <f t="shared" ref="O73" si="246">SUM(O74:O90)</f>
        <v>13800</v>
      </c>
      <c r="P73" s="105">
        <f t="shared" ref="P73" si="247">SUM(P74:P90)</f>
        <v>32864.699999999997</v>
      </c>
      <c r="Q73" s="76">
        <f t="shared" ref="Q73" si="248">SUM(Q74:Q90)</f>
        <v>2425894.2999999998</v>
      </c>
    </row>
    <row r="74" spans="1:17" ht="22.5" customHeight="1">
      <c r="A74" s="93" t="s">
        <v>69</v>
      </c>
      <c r="B74" s="61">
        <v>0</v>
      </c>
      <c r="C74" s="61">
        <v>0</v>
      </c>
      <c r="D74" s="61">
        <v>0</v>
      </c>
      <c r="E74" s="61">
        <v>0</v>
      </c>
      <c r="F74" s="61">
        <v>0</v>
      </c>
      <c r="G74" s="61">
        <v>0</v>
      </c>
      <c r="H74" s="61">
        <v>0</v>
      </c>
      <c r="I74" s="96">
        <f t="shared" ref="I74:I90" si="249">SUM(B74:H74)</f>
        <v>0</v>
      </c>
      <c r="J74" s="94">
        <v>0</v>
      </c>
      <c r="K74" s="79">
        <v>0</v>
      </c>
      <c r="L74" s="79">
        <v>0</v>
      </c>
      <c r="M74" s="79">
        <v>0</v>
      </c>
      <c r="N74" s="79">
        <v>0</v>
      </c>
      <c r="O74" s="79">
        <v>0</v>
      </c>
      <c r="P74" s="95">
        <v>0</v>
      </c>
      <c r="Q74" s="96">
        <f t="shared" ref="Q74:Q90" si="250">SUM(J74:P74)</f>
        <v>0</v>
      </c>
    </row>
    <row r="75" spans="1:17" ht="22.5" customHeight="1">
      <c r="A75" s="93" t="s">
        <v>181</v>
      </c>
      <c r="B75" s="61">
        <v>0</v>
      </c>
      <c r="C75" s="61">
        <v>0</v>
      </c>
      <c r="D75" s="61">
        <v>0</v>
      </c>
      <c r="E75" s="61">
        <v>0</v>
      </c>
      <c r="F75" s="61">
        <v>0</v>
      </c>
      <c r="G75" s="61">
        <v>0</v>
      </c>
      <c r="H75" s="61">
        <v>0</v>
      </c>
      <c r="I75" s="96">
        <f t="shared" si="249"/>
        <v>0</v>
      </c>
      <c r="J75" s="94">
        <v>0</v>
      </c>
      <c r="K75" s="79">
        <v>0</v>
      </c>
      <c r="L75" s="79">
        <v>0</v>
      </c>
      <c r="M75" s="79">
        <v>0</v>
      </c>
      <c r="N75" s="79">
        <v>0</v>
      </c>
      <c r="O75" s="79">
        <v>0</v>
      </c>
      <c r="P75" s="95">
        <v>0</v>
      </c>
      <c r="Q75" s="96">
        <f t="shared" si="250"/>
        <v>0</v>
      </c>
    </row>
    <row r="76" spans="1:17" ht="15.75" customHeight="1">
      <c r="A76" s="93" t="s">
        <v>70</v>
      </c>
      <c r="B76" s="61">
        <v>11355</v>
      </c>
      <c r="C76" s="62">
        <v>0</v>
      </c>
      <c r="D76" s="62">
        <v>300888</v>
      </c>
      <c r="E76" s="62">
        <v>76290</v>
      </c>
      <c r="F76" s="62">
        <v>23022</v>
      </c>
      <c r="G76" s="62">
        <v>2000</v>
      </c>
      <c r="H76" s="63">
        <v>7052</v>
      </c>
      <c r="I76" s="96">
        <f t="shared" si="249"/>
        <v>420607</v>
      </c>
      <c r="J76" s="94">
        <v>52232.999999999993</v>
      </c>
      <c r="K76" s="79">
        <v>0</v>
      </c>
      <c r="L76" s="79">
        <v>1384084.7999999998</v>
      </c>
      <c r="M76" s="79">
        <v>350934</v>
      </c>
      <c r="N76" s="79">
        <v>105901.2</v>
      </c>
      <c r="O76" s="79">
        <v>9200</v>
      </c>
      <c r="P76" s="95">
        <v>32439.199999999997</v>
      </c>
      <c r="Q76" s="96">
        <f t="shared" si="250"/>
        <v>1934792.1999999997</v>
      </c>
    </row>
    <row r="77" spans="1:17" ht="22.8">
      <c r="A77" s="93" t="s">
        <v>71</v>
      </c>
      <c r="B77" s="61">
        <v>6020</v>
      </c>
      <c r="C77" s="62">
        <v>0</v>
      </c>
      <c r="D77" s="62">
        <v>153954</v>
      </c>
      <c r="E77" s="62">
        <v>28248</v>
      </c>
      <c r="F77" s="62">
        <v>22264</v>
      </c>
      <c r="G77" s="62">
        <v>2000</v>
      </c>
      <c r="H77" s="63">
        <v>185</v>
      </c>
      <c r="I77" s="96">
        <f t="shared" si="249"/>
        <v>212671</v>
      </c>
      <c r="J77" s="94">
        <v>13845.999999999998</v>
      </c>
      <c r="K77" s="79">
        <v>0</v>
      </c>
      <c r="L77" s="79">
        <v>354094.19999999995</v>
      </c>
      <c r="M77" s="79">
        <v>64970.399999999994</v>
      </c>
      <c r="N77" s="79">
        <v>51207.199999999997</v>
      </c>
      <c r="O77" s="79">
        <v>4600</v>
      </c>
      <c r="P77" s="95">
        <v>425.49999999999994</v>
      </c>
      <c r="Q77" s="96">
        <f t="shared" si="250"/>
        <v>489143.3</v>
      </c>
    </row>
    <row r="78" spans="1:17">
      <c r="A78" s="93" t="s">
        <v>72</v>
      </c>
      <c r="B78" s="61">
        <v>0</v>
      </c>
      <c r="C78" s="61">
        <v>0</v>
      </c>
      <c r="D78" s="61">
        <v>0</v>
      </c>
      <c r="E78" s="62">
        <v>1</v>
      </c>
      <c r="F78" s="62">
        <v>2</v>
      </c>
      <c r="G78" s="61">
        <v>0</v>
      </c>
      <c r="H78" s="61">
        <v>0</v>
      </c>
      <c r="I78" s="96">
        <f t="shared" si="249"/>
        <v>3</v>
      </c>
      <c r="J78" s="94">
        <v>0</v>
      </c>
      <c r="K78" s="79">
        <v>0</v>
      </c>
      <c r="L78" s="79">
        <v>0</v>
      </c>
      <c r="M78" s="79">
        <v>8</v>
      </c>
      <c r="N78" s="79">
        <v>16</v>
      </c>
      <c r="O78" s="79">
        <v>0</v>
      </c>
      <c r="P78" s="95">
        <v>0</v>
      </c>
      <c r="Q78" s="96">
        <f t="shared" si="250"/>
        <v>24</v>
      </c>
    </row>
    <row r="79" spans="1:17" ht="15.75" customHeight="1">
      <c r="A79" s="93" t="s">
        <v>73</v>
      </c>
      <c r="B79" s="61">
        <v>0</v>
      </c>
      <c r="C79" s="61">
        <v>0</v>
      </c>
      <c r="D79" s="61">
        <v>0</v>
      </c>
      <c r="E79" s="62">
        <v>0</v>
      </c>
      <c r="F79" s="62">
        <v>0</v>
      </c>
      <c r="G79" s="61">
        <v>0</v>
      </c>
      <c r="H79" s="61">
        <v>0</v>
      </c>
      <c r="I79" s="96">
        <f t="shared" si="249"/>
        <v>0</v>
      </c>
      <c r="J79" s="94">
        <v>0</v>
      </c>
      <c r="K79" s="79">
        <v>0</v>
      </c>
      <c r="L79" s="79">
        <v>0</v>
      </c>
      <c r="M79" s="79">
        <v>0</v>
      </c>
      <c r="N79" s="79">
        <v>0</v>
      </c>
      <c r="O79" s="79">
        <v>0</v>
      </c>
      <c r="P79" s="95">
        <v>0</v>
      </c>
      <c r="Q79" s="96">
        <f t="shared" si="250"/>
        <v>0</v>
      </c>
    </row>
    <row r="80" spans="1:17" ht="15.75" customHeight="1">
      <c r="A80" s="93" t="s">
        <v>74</v>
      </c>
      <c r="B80" s="61">
        <v>0</v>
      </c>
      <c r="C80" s="61">
        <v>0</v>
      </c>
      <c r="D80" s="61">
        <v>0</v>
      </c>
      <c r="E80" s="62">
        <v>8</v>
      </c>
      <c r="F80" s="62">
        <v>4</v>
      </c>
      <c r="G80" s="61">
        <v>0</v>
      </c>
      <c r="H80" s="61">
        <v>0</v>
      </c>
      <c r="I80" s="96">
        <f t="shared" si="249"/>
        <v>12</v>
      </c>
      <c r="J80" s="94">
        <v>0</v>
      </c>
      <c r="K80" s="79">
        <v>0</v>
      </c>
      <c r="L80" s="79">
        <v>0</v>
      </c>
      <c r="M80" s="79">
        <v>32</v>
      </c>
      <c r="N80" s="79">
        <v>16</v>
      </c>
      <c r="O80" s="79">
        <v>0</v>
      </c>
      <c r="P80" s="95">
        <v>0</v>
      </c>
      <c r="Q80" s="96">
        <f t="shared" si="250"/>
        <v>48</v>
      </c>
    </row>
    <row r="81" spans="1:17" ht="15.75" customHeight="1">
      <c r="A81" s="93" t="s">
        <v>75</v>
      </c>
      <c r="B81" s="61">
        <v>0</v>
      </c>
      <c r="C81" s="61">
        <v>0</v>
      </c>
      <c r="D81" s="61">
        <v>0</v>
      </c>
      <c r="E81" s="62">
        <v>2</v>
      </c>
      <c r="F81" s="62">
        <v>0</v>
      </c>
      <c r="G81" s="61">
        <v>0</v>
      </c>
      <c r="H81" s="61">
        <v>0</v>
      </c>
      <c r="I81" s="96">
        <f t="shared" si="249"/>
        <v>2</v>
      </c>
      <c r="J81" s="94">
        <v>0</v>
      </c>
      <c r="K81" s="79">
        <v>0</v>
      </c>
      <c r="L81" s="79">
        <v>0</v>
      </c>
      <c r="M81" s="79">
        <v>6</v>
      </c>
      <c r="N81" s="79">
        <v>0</v>
      </c>
      <c r="O81" s="79">
        <v>0</v>
      </c>
      <c r="P81" s="95">
        <v>0</v>
      </c>
      <c r="Q81" s="96">
        <f t="shared" si="250"/>
        <v>6</v>
      </c>
    </row>
    <row r="82" spans="1:17" ht="15.75" customHeight="1">
      <c r="A82" s="93" t="s">
        <v>76</v>
      </c>
      <c r="B82" s="61">
        <v>0</v>
      </c>
      <c r="C82" s="61">
        <v>0</v>
      </c>
      <c r="D82" s="61">
        <v>0</v>
      </c>
      <c r="E82" s="62">
        <v>23</v>
      </c>
      <c r="F82" s="62">
        <v>7</v>
      </c>
      <c r="G82" s="61">
        <v>0</v>
      </c>
      <c r="H82" s="61">
        <v>0</v>
      </c>
      <c r="I82" s="96">
        <f t="shared" si="249"/>
        <v>30</v>
      </c>
      <c r="J82" s="94">
        <v>0</v>
      </c>
      <c r="K82" s="79">
        <v>0</v>
      </c>
      <c r="L82" s="79">
        <v>0</v>
      </c>
      <c r="M82" s="79">
        <v>46</v>
      </c>
      <c r="N82" s="79">
        <v>14</v>
      </c>
      <c r="O82" s="79">
        <v>0</v>
      </c>
      <c r="P82" s="95">
        <v>0</v>
      </c>
      <c r="Q82" s="96">
        <f t="shared" si="250"/>
        <v>60</v>
      </c>
    </row>
    <row r="83" spans="1:17" ht="15.75" customHeight="1">
      <c r="A83" s="93" t="s">
        <v>182</v>
      </c>
      <c r="B83" s="61">
        <v>0</v>
      </c>
      <c r="C83" s="61">
        <v>0</v>
      </c>
      <c r="D83" s="61">
        <v>0</v>
      </c>
      <c r="E83" s="62">
        <v>354</v>
      </c>
      <c r="F83" s="62">
        <v>144</v>
      </c>
      <c r="G83" s="61">
        <v>0</v>
      </c>
      <c r="H83" s="61">
        <v>0</v>
      </c>
      <c r="I83" s="96">
        <f t="shared" si="249"/>
        <v>498</v>
      </c>
      <c r="J83" s="94">
        <v>0</v>
      </c>
      <c r="K83" s="79">
        <v>0</v>
      </c>
      <c r="L83" s="79">
        <v>0</v>
      </c>
      <c r="M83" s="79">
        <v>424.8</v>
      </c>
      <c r="N83" s="79">
        <v>172.79999999999998</v>
      </c>
      <c r="O83" s="79">
        <v>0</v>
      </c>
      <c r="P83" s="95">
        <v>0</v>
      </c>
      <c r="Q83" s="96">
        <f t="shared" si="250"/>
        <v>597.6</v>
      </c>
    </row>
    <row r="84" spans="1:17" ht="15.75" customHeight="1">
      <c r="A84" s="93" t="s">
        <v>183</v>
      </c>
      <c r="B84" s="61">
        <v>0</v>
      </c>
      <c r="C84" s="61">
        <v>0</v>
      </c>
      <c r="D84" s="61">
        <v>0</v>
      </c>
      <c r="E84" s="62">
        <v>77</v>
      </c>
      <c r="F84" s="62">
        <v>391</v>
      </c>
      <c r="G84" s="61">
        <v>0</v>
      </c>
      <c r="H84" s="61">
        <v>0</v>
      </c>
      <c r="I84" s="96">
        <f t="shared" si="249"/>
        <v>468</v>
      </c>
      <c r="J84" s="94">
        <v>0</v>
      </c>
      <c r="K84" s="79">
        <v>0</v>
      </c>
      <c r="L84" s="79">
        <v>0</v>
      </c>
      <c r="M84" s="79">
        <v>77</v>
      </c>
      <c r="N84" s="79">
        <v>391</v>
      </c>
      <c r="O84" s="79">
        <v>0</v>
      </c>
      <c r="P84" s="95">
        <v>0</v>
      </c>
      <c r="Q84" s="96">
        <f t="shared" si="250"/>
        <v>468</v>
      </c>
    </row>
    <row r="85" spans="1:17" ht="15.75" customHeight="1">
      <c r="A85" s="93" t="s">
        <v>184</v>
      </c>
      <c r="B85" s="61">
        <v>0</v>
      </c>
      <c r="C85" s="61">
        <v>0</v>
      </c>
      <c r="D85" s="61">
        <v>0</v>
      </c>
      <c r="E85" s="62">
        <v>80</v>
      </c>
      <c r="F85" s="62">
        <v>232</v>
      </c>
      <c r="G85" s="61">
        <v>0</v>
      </c>
      <c r="H85" s="61">
        <v>0</v>
      </c>
      <c r="I85" s="96">
        <f t="shared" si="249"/>
        <v>312</v>
      </c>
      <c r="J85" s="94">
        <v>0</v>
      </c>
      <c r="K85" s="79">
        <v>0</v>
      </c>
      <c r="L85" s="79">
        <v>0</v>
      </c>
      <c r="M85" s="79">
        <v>64</v>
      </c>
      <c r="N85" s="79">
        <v>185.60000000000002</v>
      </c>
      <c r="O85" s="79">
        <v>0</v>
      </c>
      <c r="P85" s="95">
        <v>0</v>
      </c>
      <c r="Q85" s="96">
        <f t="shared" si="250"/>
        <v>249.60000000000002</v>
      </c>
    </row>
    <row r="86" spans="1:17" ht="15.75" customHeight="1">
      <c r="A86" s="86" t="s">
        <v>185</v>
      </c>
      <c r="B86" s="61">
        <v>0</v>
      </c>
      <c r="C86" s="61">
        <v>0</v>
      </c>
      <c r="D86" s="61">
        <v>0</v>
      </c>
      <c r="E86" s="62">
        <v>90</v>
      </c>
      <c r="F86" s="62">
        <v>99</v>
      </c>
      <c r="G86" s="61">
        <v>0</v>
      </c>
      <c r="H86" s="61">
        <v>0</v>
      </c>
      <c r="I86" s="96">
        <f t="shared" si="249"/>
        <v>189</v>
      </c>
      <c r="J86" s="94">
        <v>0</v>
      </c>
      <c r="K86" s="79">
        <v>0</v>
      </c>
      <c r="L86" s="79">
        <v>0</v>
      </c>
      <c r="M86" s="79">
        <v>54</v>
      </c>
      <c r="N86" s="79">
        <v>59.4</v>
      </c>
      <c r="O86" s="79">
        <v>0</v>
      </c>
      <c r="P86" s="95">
        <v>0</v>
      </c>
      <c r="Q86" s="96">
        <f t="shared" si="250"/>
        <v>113.4</v>
      </c>
    </row>
    <row r="87" spans="1:17" ht="15.75" customHeight="1">
      <c r="A87" s="97" t="s">
        <v>186</v>
      </c>
      <c r="B87" s="61">
        <v>0</v>
      </c>
      <c r="C87" s="61">
        <v>0</v>
      </c>
      <c r="D87" s="61">
        <v>0</v>
      </c>
      <c r="E87" s="62">
        <v>493</v>
      </c>
      <c r="F87" s="62">
        <v>101</v>
      </c>
      <c r="G87" s="61">
        <v>0</v>
      </c>
      <c r="H87" s="61">
        <v>0</v>
      </c>
      <c r="I87" s="96">
        <f t="shared" si="249"/>
        <v>594</v>
      </c>
      <c r="J87" s="94">
        <v>0</v>
      </c>
      <c r="K87" s="79">
        <v>0</v>
      </c>
      <c r="L87" s="79">
        <v>0</v>
      </c>
      <c r="M87" s="79">
        <v>246.5</v>
      </c>
      <c r="N87" s="79">
        <v>50.5</v>
      </c>
      <c r="O87" s="79">
        <v>0</v>
      </c>
      <c r="P87" s="95">
        <v>0</v>
      </c>
      <c r="Q87" s="96">
        <f t="shared" si="250"/>
        <v>297</v>
      </c>
    </row>
    <row r="88" spans="1:17" ht="15.75" customHeight="1">
      <c r="A88" s="97" t="s">
        <v>187</v>
      </c>
      <c r="B88" s="61">
        <v>0</v>
      </c>
      <c r="C88" s="61">
        <v>0</v>
      </c>
      <c r="D88" s="61">
        <v>0</v>
      </c>
      <c r="E88" s="62">
        <v>212</v>
      </c>
      <c r="F88" s="62">
        <v>26</v>
      </c>
      <c r="G88" s="61">
        <v>0</v>
      </c>
      <c r="H88" s="61">
        <v>0</v>
      </c>
      <c r="I88" s="96">
        <f t="shared" si="249"/>
        <v>238</v>
      </c>
      <c r="J88" s="94">
        <v>0</v>
      </c>
      <c r="K88" s="79">
        <v>0</v>
      </c>
      <c r="L88" s="79">
        <v>0</v>
      </c>
      <c r="M88" s="79">
        <v>84.800000000000011</v>
      </c>
      <c r="N88" s="79">
        <v>10.4</v>
      </c>
      <c r="O88" s="79">
        <v>0</v>
      </c>
      <c r="P88" s="95">
        <v>0</v>
      </c>
      <c r="Q88" s="96">
        <f t="shared" si="250"/>
        <v>95.200000000000017</v>
      </c>
    </row>
    <row r="89" spans="1:17" ht="15.75" customHeight="1">
      <c r="A89" s="86" t="s">
        <v>188</v>
      </c>
      <c r="B89" s="61">
        <v>0</v>
      </c>
      <c r="C89" s="61">
        <v>0</v>
      </c>
      <c r="D89" s="61">
        <v>0</v>
      </c>
      <c r="E89" s="62">
        <v>0</v>
      </c>
      <c r="F89" s="62">
        <v>0</v>
      </c>
      <c r="G89" s="61">
        <v>0</v>
      </c>
      <c r="H89" s="61">
        <v>0</v>
      </c>
      <c r="I89" s="96">
        <f t="shared" si="249"/>
        <v>0</v>
      </c>
      <c r="J89" s="94">
        <v>0</v>
      </c>
      <c r="K89" s="79">
        <v>0</v>
      </c>
      <c r="L89" s="79">
        <v>0</v>
      </c>
      <c r="M89" s="79">
        <v>0</v>
      </c>
      <c r="N89" s="79">
        <v>0</v>
      </c>
      <c r="O89" s="79">
        <v>0</v>
      </c>
      <c r="P89" s="95">
        <v>0</v>
      </c>
      <c r="Q89" s="96">
        <f t="shared" si="250"/>
        <v>0</v>
      </c>
    </row>
    <row r="90" spans="1:17" ht="15.75" customHeight="1" thickBot="1">
      <c r="A90" s="86" t="s">
        <v>189</v>
      </c>
      <c r="B90" s="61">
        <v>0</v>
      </c>
      <c r="C90" s="61">
        <v>0</v>
      </c>
      <c r="D90" s="61">
        <v>0</v>
      </c>
      <c r="E90" s="62">
        <v>0</v>
      </c>
      <c r="F90" s="62">
        <v>0</v>
      </c>
      <c r="G90" s="61">
        <v>0</v>
      </c>
      <c r="H90" s="61">
        <v>0</v>
      </c>
      <c r="I90" s="96">
        <f t="shared" si="249"/>
        <v>0</v>
      </c>
      <c r="J90" s="94">
        <v>0</v>
      </c>
      <c r="K90" s="79">
        <v>0</v>
      </c>
      <c r="L90" s="79">
        <v>0</v>
      </c>
      <c r="M90" s="79">
        <v>0</v>
      </c>
      <c r="N90" s="79">
        <v>0</v>
      </c>
      <c r="O90" s="79">
        <v>0</v>
      </c>
      <c r="P90" s="95">
        <v>0</v>
      </c>
      <c r="Q90" s="96">
        <f t="shared" si="250"/>
        <v>0</v>
      </c>
    </row>
    <row r="91" spans="1:17" s="59" customFormat="1" ht="16.5" customHeight="1" thickBot="1">
      <c r="A91" s="92" t="s">
        <v>85</v>
      </c>
      <c r="B91" s="85">
        <f>SUM(B92:B93)</f>
        <v>0</v>
      </c>
      <c r="C91" s="85">
        <f t="shared" ref="C91" si="251">SUM(C92:C93)</f>
        <v>0</v>
      </c>
      <c r="D91" s="85">
        <f t="shared" ref="D91" si="252">SUM(D92:D93)</f>
        <v>20</v>
      </c>
      <c r="E91" s="85">
        <f t="shared" ref="E91" si="253">SUM(E92:E93)</f>
        <v>10</v>
      </c>
      <c r="F91" s="85">
        <f t="shared" ref="F91" si="254">SUM(F92:F93)</f>
        <v>0</v>
      </c>
      <c r="G91" s="85">
        <f t="shared" ref="G91" si="255">SUM(G92:G93)</f>
        <v>0</v>
      </c>
      <c r="H91" s="105">
        <f t="shared" ref="H91" si="256">SUM(H92:H93)</f>
        <v>0</v>
      </c>
      <c r="I91" s="76">
        <f t="shared" ref="I91" si="257">SUM(I92:I93)</f>
        <v>30</v>
      </c>
      <c r="J91" s="85">
        <f t="shared" ref="J91" si="258">SUM(J92:J93)</f>
        <v>0</v>
      </c>
      <c r="K91" s="85">
        <f t="shared" ref="K91" si="259">SUM(K92:K93)</f>
        <v>0</v>
      </c>
      <c r="L91" s="85">
        <f t="shared" ref="L91" si="260">SUM(L92:L93)</f>
        <v>638</v>
      </c>
      <c r="M91" s="85">
        <f t="shared" ref="M91" si="261">SUM(M92:M93)</f>
        <v>374</v>
      </c>
      <c r="N91" s="85">
        <f t="shared" ref="N91" si="262">SUM(N92:N93)</f>
        <v>0</v>
      </c>
      <c r="O91" s="85">
        <f t="shared" ref="O91" si="263">SUM(O92:O93)</f>
        <v>0</v>
      </c>
      <c r="P91" s="105">
        <f t="shared" ref="P91" si="264">SUM(P92:P93)</f>
        <v>0</v>
      </c>
      <c r="Q91" s="76">
        <f t="shared" ref="Q91" si="265">SUM(Q92:Q93)</f>
        <v>1012</v>
      </c>
    </row>
    <row r="92" spans="1:17" ht="15.75" customHeight="1">
      <c r="A92" s="86" t="s">
        <v>86</v>
      </c>
      <c r="B92" s="61">
        <v>0</v>
      </c>
      <c r="C92" s="62">
        <v>0</v>
      </c>
      <c r="D92" s="62">
        <v>9</v>
      </c>
      <c r="E92" s="62">
        <v>7</v>
      </c>
      <c r="F92" s="62">
        <v>0</v>
      </c>
      <c r="G92" s="62">
        <v>0</v>
      </c>
      <c r="H92" s="63">
        <v>0</v>
      </c>
      <c r="I92" s="96">
        <f>SUM(B92:H92)</f>
        <v>16</v>
      </c>
      <c r="J92" s="94">
        <v>0</v>
      </c>
      <c r="K92" s="79">
        <v>0</v>
      </c>
      <c r="L92" s="79">
        <v>396</v>
      </c>
      <c r="M92" s="79">
        <v>308</v>
      </c>
      <c r="N92" s="79">
        <v>0</v>
      </c>
      <c r="O92" s="79">
        <v>0</v>
      </c>
      <c r="P92" s="95">
        <v>0</v>
      </c>
      <c r="Q92" s="96">
        <f>SUM(J92:P92)</f>
        <v>704</v>
      </c>
    </row>
    <row r="93" spans="1:17" ht="15.75" customHeight="1" thickBot="1">
      <c r="A93" s="86" t="s">
        <v>87</v>
      </c>
      <c r="B93" s="61">
        <v>0</v>
      </c>
      <c r="C93" s="62">
        <v>0</v>
      </c>
      <c r="D93" s="62">
        <v>11</v>
      </c>
      <c r="E93" s="62">
        <v>3</v>
      </c>
      <c r="F93" s="62">
        <v>0</v>
      </c>
      <c r="G93" s="62">
        <v>0</v>
      </c>
      <c r="H93" s="63">
        <v>0</v>
      </c>
      <c r="I93" s="96">
        <f>SUM(B93:H93)</f>
        <v>14</v>
      </c>
      <c r="J93" s="94">
        <v>0</v>
      </c>
      <c r="K93" s="79">
        <v>0</v>
      </c>
      <c r="L93" s="79">
        <v>242</v>
      </c>
      <c r="M93" s="79">
        <v>66</v>
      </c>
      <c r="N93" s="79">
        <v>0</v>
      </c>
      <c r="O93" s="79">
        <v>0</v>
      </c>
      <c r="P93" s="95">
        <v>0</v>
      </c>
      <c r="Q93" s="96">
        <f>SUM(J93:P93)</f>
        <v>308</v>
      </c>
    </row>
    <row r="94" spans="1:17" s="59" customFormat="1" ht="16.5" customHeight="1" thickBot="1">
      <c r="A94" s="92" t="s">
        <v>88</v>
      </c>
      <c r="B94" s="85">
        <f>SUM(B95:B126)</f>
        <v>132329</v>
      </c>
      <c r="C94" s="85">
        <f t="shared" ref="C94:H94" si="266">SUM(C95:C126)</f>
        <v>0</v>
      </c>
      <c r="D94" s="85">
        <f t="shared" si="266"/>
        <v>1429479</v>
      </c>
      <c r="E94" s="85">
        <f t="shared" si="266"/>
        <v>206992</v>
      </c>
      <c r="F94" s="85">
        <f t="shared" si="266"/>
        <v>30653</v>
      </c>
      <c r="G94" s="85">
        <f t="shared" si="266"/>
        <v>2000</v>
      </c>
      <c r="H94" s="105">
        <f t="shared" si="266"/>
        <v>1121</v>
      </c>
      <c r="I94" s="76">
        <f t="shared" ref="I94" si="267">SUM(I95:I126)</f>
        <v>1802574</v>
      </c>
      <c r="J94" s="85">
        <f t="shared" ref="J94" si="268">SUM(J95:J126)</f>
        <v>437082.2</v>
      </c>
      <c r="K94" s="85">
        <f t="shared" ref="K94" si="269">SUM(K95:K126)</f>
        <v>0</v>
      </c>
      <c r="L94" s="85">
        <f t="shared" ref="L94" si="270">SUM(L95:L126)</f>
        <v>4344699.5999999996</v>
      </c>
      <c r="M94" s="85">
        <f t="shared" ref="M94" si="271">SUM(M95:M126)</f>
        <v>790668.7</v>
      </c>
      <c r="N94" s="85">
        <f t="shared" ref="N94" si="272">SUM(N95:N126)</f>
        <v>120697.4</v>
      </c>
      <c r="O94" s="85">
        <f t="shared" ref="O94" si="273">SUM(O95:O126)</f>
        <v>7200</v>
      </c>
      <c r="P94" s="105">
        <f t="shared" ref="P94" si="274">SUM(P95:P126)</f>
        <v>4228</v>
      </c>
      <c r="Q94" s="76">
        <f t="shared" ref="Q94" si="275">SUM(Q95:Q126)</f>
        <v>5704575.9000000004</v>
      </c>
    </row>
    <row r="95" spans="1:17" ht="15" customHeight="1">
      <c r="A95" s="98" t="s">
        <v>89</v>
      </c>
      <c r="B95" s="61">
        <v>45322</v>
      </c>
      <c r="C95" s="62">
        <v>0</v>
      </c>
      <c r="D95" s="62">
        <v>607539</v>
      </c>
      <c r="E95" s="62">
        <v>76729</v>
      </c>
      <c r="F95" s="62">
        <v>9154</v>
      </c>
      <c r="G95" s="62">
        <v>1000</v>
      </c>
      <c r="H95" s="63">
        <v>320</v>
      </c>
      <c r="I95" s="96">
        <f t="shared" ref="I95:I126" si="276">SUM(B95:H95)</f>
        <v>740064</v>
      </c>
      <c r="J95" s="61">
        <v>145030.39999999999</v>
      </c>
      <c r="K95" s="62">
        <v>0</v>
      </c>
      <c r="L95" s="62">
        <v>1944124.8</v>
      </c>
      <c r="M95" s="62">
        <v>245532.80000000002</v>
      </c>
      <c r="N95" s="62">
        <v>29292.800000000003</v>
      </c>
      <c r="O95" s="62">
        <v>3200</v>
      </c>
      <c r="P95" s="63">
        <v>1024</v>
      </c>
      <c r="Q95" s="64">
        <f t="shared" ref="Q95:Q126" si="277">SUM(J95:P95)</f>
        <v>2368204.7999999998</v>
      </c>
    </row>
    <row r="96" spans="1:17" ht="15" customHeight="1">
      <c r="A96" s="86" t="s">
        <v>190</v>
      </c>
      <c r="B96" s="61">
        <v>30131</v>
      </c>
      <c r="C96" s="62">
        <v>0</v>
      </c>
      <c r="D96" s="62">
        <v>402230</v>
      </c>
      <c r="E96" s="62">
        <v>32169</v>
      </c>
      <c r="F96" s="62">
        <v>6227</v>
      </c>
      <c r="G96" s="62">
        <v>0</v>
      </c>
      <c r="H96" s="63">
        <v>0</v>
      </c>
      <c r="I96" s="96">
        <f t="shared" si="276"/>
        <v>470757</v>
      </c>
      <c r="J96" s="61">
        <v>48209.600000000006</v>
      </c>
      <c r="K96" s="62">
        <v>0</v>
      </c>
      <c r="L96" s="62">
        <v>643568</v>
      </c>
      <c r="M96" s="62">
        <v>51470.400000000001</v>
      </c>
      <c r="N96" s="62">
        <v>9963.2000000000007</v>
      </c>
      <c r="O96" s="62">
        <v>0</v>
      </c>
      <c r="P96" s="63">
        <v>0</v>
      </c>
      <c r="Q96" s="64">
        <f t="shared" si="277"/>
        <v>753211.2</v>
      </c>
    </row>
    <row r="97" spans="1:17" ht="15" customHeight="1">
      <c r="A97" s="98" t="s">
        <v>91</v>
      </c>
      <c r="B97" s="61">
        <v>28732</v>
      </c>
      <c r="C97" s="62">
        <v>0</v>
      </c>
      <c r="D97" s="62">
        <v>222086</v>
      </c>
      <c r="E97" s="62">
        <v>58265</v>
      </c>
      <c r="F97" s="62">
        <v>7309</v>
      </c>
      <c r="G97" s="62">
        <v>1000</v>
      </c>
      <c r="H97" s="63">
        <v>801</v>
      </c>
      <c r="I97" s="96">
        <f t="shared" si="276"/>
        <v>318193</v>
      </c>
      <c r="J97" s="61">
        <v>114928</v>
      </c>
      <c r="K97" s="62">
        <v>0</v>
      </c>
      <c r="L97" s="62">
        <v>888344</v>
      </c>
      <c r="M97" s="62">
        <v>233060</v>
      </c>
      <c r="N97" s="62">
        <v>29236</v>
      </c>
      <c r="O97" s="62">
        <v>4000</v>
      </c>
      <c r="P97" s="63">
        <v>3204</v>
      </c>
      <c r="Q97" s="64">
        <f t="shared" si="277"/>
        <v>1272772</v>
      </c>
    </row>
    <row r="98" spans="1:17" ht="15" customHeight="1">
      <c r="A98" s="86" t="s">
        <v>92</v>
      </c>
      <c r="B98" s="61">
        <v>15507</v>
      </c>
      <c r="C98" s="62">
        <v>0</v>
      </c>
      <c r="D98" s="62">
        <v>102990</v>
      </c>
      <c r="E98" s="62">
        <v>19787</v>
      </c>
      <c r="F98" s="62">
        <v>4092</v>
      </c>
      <c r="G98" s="62">
        <v>0</v>
      </c>
      <c r="H98" s="62">
        <v>0</v>
      </c>
      <c r="I98" s="96">
        <f t="shared" si="276"/>
        <v>142376</v>
      </c>
      <c r="J98" s="61">
        <v>31014</v>
      </c>
      <c r="K98" s="62">
        <v>0</v>
      </c>
      <c r="L98" s="62">
        <v>205980</v>
      </c>
      <c r="M98" s="62">
        <v>39574</v>
      </c>
      <c r="N98" s="62">
        <v>8184</v>
      </c>
      <c r="O98" s="62">
        <v>0</v>
      </c>
      <c r="P98" s="63">
        <v>0</v>
      </c>
      <c r="Q98" s="64">
        <f t="shared" si="277"/>
        <v>284752</v>
      </c>
    </row>
    <row r="99" spans="1:17" ht="15" customHeight="1">
      <c r="A99" s="86" t="s">
        <v>93</v>
      </c>
      <c r="B99" s="61">
        <v>4934</v>
      </c>
      <c r="C99" s="62">
        <v>0</v>
      </c>
      <c r="D99" s="62">
        <v>43911</v>
      </c>
      <c r="E99" s="62">
        <v>5324</v>
      </c>
      <c r="F99" s="62">
        <v>737</v>
      </c>
      <c r="G99" s="62">
        <v>0</v>
      </c>
      <c r="H99" s="62">
        <v>0</v>
      </c>
      <c r="I99" s="96">
        <f t="shared" si="276"/>
        <v>54906</v>
      </c>
      <c r="J99" s="61">
        <v>25656.799999999999</v>
      </c>
      <c r="K99" s="62">
        <v>0</v>
      </c>
      <c r="L99" s="62">
        <v>228337.2</v>
      </c>
      <c r="M99" s="62">
        <v>27684.799999999999</v>
      </c>
      <c r="N99" s="62">
        <v>3832.4</v>
      </c>
      <c r="O99" s="62">
        <v>0</v>
      </c>
      <c r="P99" s="63">
        <v>0</v>
      </c>
      <c r="Q99" s="64">
        <f t="shared" si="277"/>
        <v>285511.2</v>
      </c>
    </row>
    <row r="100" spans="1:17" ht="15" customHeight="1">
      <c r="A100" s="86" t="s">
        <v>94</v>
      </c>
      <c r="B100" s="61">
        <v>2459</v>
      </c>
      <c r="C100" s="62">
        <v>0</v>
      </c>
      <c r="D100" s="62">
        <v>19821</v>
      </c>
      <c r="E100" s="62">
        <v>1852</v>
      </c>
      <c r="F100" s="62">
        <v>300</v>
      </c>
      <c r="G100" s="62">
        <v>0</v>
      </c>
      <c r="H100" s="62">
        <v>0</v>
      </c>
      <c r="I100" s="96">
        <f t="shared" si="276"/>
        <v>24432</v>
      </c>
      <c r="J100" s="61">
        <v>6393.4000000000005</v>
      </c>
      <c r="K100" s="62">
        <v>0</v>
      </c>
      <c r="L100" s="62">
        <v>51534.6</v>
      </c>
      <c r="M100" s="62">
        <v>4815.2</v>
      </c>
      <c r="N100" s="62">
        <v>780</v>
      </c>
      <c r="O100" s="62">
        <v>0</v>
      </c>
      <c r="P100" s="63">
        <v>0</v>
      </c>
      <c r="Q100" s="64">
        <f t="shared" si="277"/>
        <v>63523.199999999997</v>
      </c>
    </row>
    <row r="101" spans="1:17" ht="15" customHeight="1">
      <c r="A101" s="86" t="s">
        <v>95</v>
      </c>
      <c r="B101" s="61">
        <v>462</v>
      </c>
      <c r="C101" s="62">
        <v>0</v>
      </c>
      <c r="D101" s="62">
        <v>3404</v>
      </c>
      <c r="E101" s="62">
        <v>703</v>
      </c>
      <c r="F101" s="62">
        <v>35</v>
      </c>
      <c r="G101" s="62">
        <v>0</v>
      </c>
      <c r="H101" s="62">
        <v>0</v>
      </c>
      <c r="I101" s="96">
        <f t="shared" si="276"/>
        <v>4604</v>
      </c>
      <c r="J101" s="61">
        <v>3234</v>
      </c>
      <c r="K101" s="62">
        <v>0</v>
      </c>
      <c r="L101" s="62">
        <v>23828</v>
      </c>
      <c r="M101" s="62">
        <v>4921</v>
      </c>
      <c r="N101" s="62">
        <v>245</v>
      </c>
      <c r="O101" s="62">
        <v>0</v>
      </c>
      <c r="P101" s="63">
        <v>0</v>
      </c>
      <c r="Q101" s="64">
        <f t="shared" si="277"/>
        <v>32228</v>
      </c>
    </row>
    <row r="102" spans="1:17" ht="15" customHeight="1">
      <c r="A102" s="86" t="s">
        <v>96</v>
      </c>
      <c r="B102" s="61">
        <v>191</v>
      </c>
      <c r="C102" s="62">
        <v>0</v>
      </c>
      <c r="D102" s="62">
        <v>1388</v>
      </c>
      <c r="E102" s="62">
        <v>233</v>
      </c>
      <c r="F102" s="62">
        <v>28</v>
      </c>
      <c r="G102" s="62">
        <v>0</v>
      </c>
      <c r="H102" s="62">
        <v>0</v>
      </c>
      <c r="I102" s="96">
        <f t="shared" si="276"/>
        <v>1840</v>
      </c>
      <c r="J102" s="61">
        <v>668.5</v>
      </c>
      <c r="K102" s="62">
        <v>0</v>
      </c>
      <c r="L102" s="62">
        <v>4858</v>
      </c>
      <c r="M102" s="62">
        <v>815.5</v>
      </c>
      <c r="N102" s="62">
        <v>98</v>
      </c>
      <c r="O102" s="62">
        <v>0</v>
      </c>
      <c r="P102" s="63">
        <v>0</v>
      </c>
      <c r="Q102" s="64">
        <f t="shared" si="277"/>
        <v>6440</v>
      </c>
    </row>
    <row r="103" spans="1:17" ht="15" customHeight="1">
      <c r="A103" s="86" t="s">
        <v>97</v>
      </c>
      <c r="B103" s="61">
        <v>2251</v>
      </c>
      <c r="C103" s="62">
        <v>0</v>
      </c>
      <c r="D103" s="62">
        <v>14807</v>
      </c>
      <c r="E103" s="62">
        <v>6315</v>
      </c>
      <c r="F103" s="62">
        <v>1386</v>
      </c>
      <c r="G103" s="62">
        <v>0</v>
      </c>
      <c r="H103" s="62">
        <v>0</v>
      </c>
      <c r="I103" s="96">
        <f t="shared" si="276"/>
        <v>24759</v>
      </c>
      <c r="J103" s="61">
        <v>33765</v>
      </c>
      <c r="K103" s="62">
        <v>0</v>
      </c>
      <c r="L103" s="62">
        <v>222105</v>
      </c>
      <c r="M103" s="62">
        <v>94725</v>
      </c>
      <c r="N103" s="62">
        <v>20790</v>
      </c>
      <c r="O103" s="62">
        <v>0</v>
      </c>
      <c r="P103" s="63">
        <v>0</v>
      </c>
      <c r="Q103" s="64">
        <f t="shared" si="277"/>
        <v>371385</v>
      </c>
    </row>
    <row r="104" spans="1:17" ht="15" customHeight="1">
      <c r="A104" s="86" t="s">
        <v>98</v>
      </c>
      <c r="B104" s="61">
        <v>1583</v>
      </c>
      <c r="C104" s="62">
        <v>0</v>
      </c>
      <c r="D104" s="62">
        <v>8754</v>
      </c>
      <c r="E104" s="62">
        <v>3278</v>
      </c>
      <c r="F104" s="62">
        <v>1120</v>
      </c>
      <c r="G104" s="62">
        <v>0</v>
      </c>
      <c r="H104" s="62">
        <v>0</v>
      </c>
      <c r="I104" s="96">
        <f t="shared" si="276"/>
        <v>14735</v>
      </c>
      <c r="J104" s="61">
        <v>11872.5</v>
      </c>
      <c r="K104" s="62">
        <v>0</v>
      </c>
      <c r="L104" s="62">
        <v>65655</v>
      </c>
      <c r="M104" s="62">
        <v>24585</v>
      </c>
      <c r="N104" s="62">
        <v>8400</v>
      </c>
      <c r="O104" s="62">
        <v>0</v>
      </c>
      <c r="P104" s="63">
        <v>0</v>
      </c>
      <c r="Q104" s="64">
        <f t="shared" si="277"/>
        <v>110512.5</v>
      </c>
    </row>
    <row r="105" spans="1:17" ht="15" customHeight="1">
      <c r="A105" s="86" t="s">
        <v>99</v>
      </c>
      <c r="B105" s="61">
        <v>239</v>
      </c>
      <c r="C105" s="62">
        <v>0</v>
      </c>
      <c r="D105" s="62">
        <v>885</v>
      </c>
      <c r="E105" s="62">
        <v>721</v>
      </c>
      <c r="F105" s="62">
        <v>47</v>
      </c>
      <c r="G105" s="62">
        <v>0</v>
      </c>
      <c r="H105" s="62">
        <v>0</v>
      </c>
      <c r="I105" s="96">
        <f t="shared" si="276"/>
        <v>1892</v>
      </c>
      <c r="J105" s="61">
        <v>6214</v>
      </c>
      <c r="K105" s="62">
        <v>0</v>
      </c>
      <c r="L105" s="62">
        <v>23010</v>
      </c>
      <c r="M105" s="62">
        <v>18746</v>
      </c>
      <c r="N105" s="62">
        <v>1222</v>
      </c>
      <c r="O105" s="62">
        <v>0</v>
      </c>
      <c r="P105" s="63">
        <v>0</v>
      </c>
      <c r="Q105" s="64">
        <f t="shared" si="277"/>
        <v>49192</v>
      </c>
    </row>
    <row r="106" spans="1:17" ht="15" customHeight="1">
      <c r="A106" s="86" t="s">
        <v>100</v>
      </c>
      <c r="B106" s="61">
        <v>228</v>
      </c>
      <c r="C106" s="62">
        <v>0</v>
      </c>
      <c r="D106" s="62">
        <v>570</v>
      </c>
      <c r="E106" s="62">
        <v>471</v>
      </c>
      <c r="F106" s="62">
        <v>23</v>
      </c>
      <c r="G106" s="62">
        <v>0</v>
      </c>
      <c r="H106" s="62">
        <v>0</v>
      </c>
      <c r="I106" s="96">
        <f t="shared" si="276"/>
        <v>1292</v>
      </c>
      <c r="J106" s="61">
        <v>2964</v>
      </c>
      <c r="K106" s="62">
        <v>0</v>
      </c>
      <c r="L106" s="62">
        <v>7410</v>
      </c>
      <c r="M106" s="62">
        <v>6123</v>
      </c>
      <c r="N106" s="62">
        <v>299</v>
      </c>
      <c r="O106" s="62">
        <v>0</v>
      </c>
      <c r="P106" s="63">
        <v>0</v>
      </c>
      <c r="Q106" s="64">
        <f t="shared" si="277"/>
        <v>16796</v>
      </c>
    </row>
    <row r="107" spans="1:17" ht="15" customHeight="1">
      <c r="A107" s="86" t="s">
        <v>101</v>
      </c>
      <c r="B107" s="61">
        <v>117</v>
      </c>
      <c r="C107" s="62">
        <v>0</v>
      </c>
      <c r="D107" s="62">
        <v>378</v>
      </c>
      <c r="E107" s="62">
        <v>452</v>
      </c>
      <c r="F107" s="62">
        <v>60</v>
      </c>
      <c r="G107" s="62">
        <v>0</v>
      </c>
      <c r="H107" s="62">
        <v>0</v>
      </c>
      <c r="I107" s="96">
        <f t="shared" si="276"/>
        <v>1007</v>
      </c>
      <c r="J107" s="61">
        <v>3744</v>
      </c>
      <c r="K107" s="62">
        <v>0</v>
      </c>
      <c r="L107" s="62">
        <v>12096</v>
      </c>
      <c r="M107" s="62">
        <v>14464</v>
      </c>
      <c r="N107" s="62">
        <v>1920</v>
      </c>
      <c r="O107" s="62">
        <v>0</v>
      </c>
      <c r="P107" s="63">
        <v>0</v>
      </c>
      <c r="Q107" s="64">
        <f t="shared" si="277"/>
        <v>32224</v>
      </c>
    </row>
    <row r="108" spans="1:17" ht="15" customHeight="1">
      <c r="A108" s="86" t="s">
        <v>102</v>
      </c>
      <c r="B108" s="61">
        <v>151</v>
      </c>
      <c r="C108" s="62">
        <v>0</v>
      </c>
      <c r="D108" s="62">
        <v>257</v>
      </c>
      <c r="E108" s="62">
        <v>254</v>
      </c>
      <c r="F108" s="62">
        <v>9</v>
      </c>
      <c r="G108" s="62">
        <v>0</v>
      </c>
      <c r="H108" s="62">
        <v>0</v>
      </c>
      <c r="I108" s="96">
        <f t="shared" si="276"/>
        <v>671</v>
      </c>
      <c r="J108" s="61">
        <v>2416</v>
      </c>
      <c r="K108" s="62">
        <v>0</v>
      </c>
      <c r="L108" s="62">
        <v>4112</v>
      </c>
      <c r="M108" s="62">
        <v>4064</v>
      </c>
      <c r="N108" s="62">
        <v>144</v>
      </c>
      <c r="O108" s="62">
        <v>0</v>
      </c>
      <c r="P108" s="63">
        <v>0</v>
      </c>
      <c r="Q108" s="64">
        <f t="shared" si="277"/>
        <v>10736</v>
      </c>
    </row>
    <row r="109" spans="1:17" ht="15" customHeight="1">
      <c r="A109" s="86" t="s">
        <v>103</v>
      </c>
      <c r="B109" s="61">
        <v>14</v>
      </c>
      <c r="C109" s="62">
        <v>0</v>
      </c>
      <c r="D109" s="62">
        <v>272</v>
      </c>
      <c r="E109" s="62">
        <v>305</v>
      </c>
      <c r="F109" s="62">
        <v>107</v>
      </c>
      <c r="G109" s="62">
        <v>0</v>
      </c>
      <c r="H109" s="62">
        <v>0</v>
      </c>
      <c r="I109" s="96">
        <f t="shared" si="276"/>
        <v>698</v>
      </c>
      <c r="J109" s="61">
        <v>756</v>
      </c>
      <c r="K109" s="62">
        <v>0</v>
      </c>
      <c r="L109" s="62">
        <v>14688</v>
      </c>
      <c r="M109" s="62">
        <v>16470</v>
      </c>
      <c r="N109" s="62">
        <v>5778</v>
      </c>
      <c r="O109" s="62">
        <v>0</v>
      </c>
      <c r="P109" s="63">
        <v>0</v>
      </c>
      <c r="Q109" s="64">
        <f t="shared" si="277"/>
        <v>37692</v>
      </c>
    </row>
    <row r="110" spans="1:17" ht="15" customHeight="1">
      <c r="A110" s="97" t="s">
        <v>104</v>
      </c>
      <c r="B110" s="50">
        <v>8</v>
      </c>
      <c r="C110" s="62">
        <v>0</v>
      </c>
      <c r="D110" s="51">
        <v>187</v>
      </c>
      <c r="E110" s="51">
        <v>134</v>
      </c>
      <c r="F110" s="51">
        <v>19</v>
      </c>
      <c r="G110" s="62">
        <v>0</v>
      </c>
      <c r="H110" s="62">
        <v>0</v>
      </c>
      <c r="I110" s="96">
        <f t="shared" si="276"/>
        <v>348</v>
      </c>
      <c r="J110" s="50">
        <v>216</v>
      </c>
      <c r="K110" s="51">
        <v>0</v>
      </c>
      <c r="L110" s="51">
        <v>5049</v>
      </c>
      <c r="M110" s="51">
        <v>3618</v>
      </c>
      <c r="N110" s="51">
        <v>513</v>
      </c>
      <c r="O110" s="51">
        <v>0</v>
      </c>
      <c r="P110" s="52">
        <v>0</v>
      </c>
      <c r="Q110" s="53">
        <f t="shared" si="277"/>
        <v>9396</v>
      </c>
    </row>
    <row r="111" spans="1:17" ht="15.75" customHeight="1">
      <c r="A111" s="97" t="s">
        <v>145</v>
      </c>
      <c r="B111" s="103">
        <v>0</v>
      </c>
      <c r="C111" s="62">
        <v>0</v>
      </c>
      <c r="D111" s="62">
        <v>0</v>
      </c>
      <c r="E111" s="62">
        <v>0</v>
      </c>
      <c r="F111" s="62">
        <v>0</v>
      </c>
      <c r="G111" s="62">
        <v>0</v>
      </c>
      <c r="H111" s="62">
        <v>0</v>
      </c>
      <c r="I111" s="96">
        <f t="shared" si="276"/>
        <v>0</v>
      </c>
      <c r="J111" s="61">
        <v>0</v>
      </c>
      <c r="K111" s="62">
        <v>0</v>
      </c>
      <c r="L111" s="62">
        <v>0</v>
      </c>
      <c r="M111" s="62">
        <v>0</v>
      </c>
      <c r="N111" s="62">
        <v>0</v>
      </c>
      <c r="O111" s="62">
        <v>0</v>
      </c>
      <c r="P111" s="63">
        <v>0</v>
      </c>
      <c r="Q111" s="53">
        <f t="shared" si="277"/>
        <v>0</v>
      </c>
    </row>
    <row r="112" spans="1:17" ht="15.75" customHeight="1">
      <c r="A112" s="97" t="s">
        <v>191</v>
      </c>
      <c r="B112" s="103">
        <v>0</v>
      </c>
      <c r="C112" s="62">
        <v>0</v>
      </c>
      <c r="D112" s="62">
        <v>0</v>
      </c>
      <c r="E112" s="62">
        <v>0</v>
      </c>
      <c r="F112" s="62">
        <v>0</v>
      </c>
      <c r="G112" s="62">
        <v>0</v>
      </c>
      <c r="H112" s="62">
        <v>0</v>
      </c>
      <c r="I112" s="96">
        <f t="shared" si="276"/>
        <v>0</v>
      </c>
      <c r="J112" s="61">
        <v>0</v>
      </c>
      <c r="K112" s="62">
        <v>0</v>
      </c>
      <c r="L112" s="62">
        <v>0</v>
      </c>
      <c r="M112" s="62">
        <v>0</v>
      </c>
      <c r="N112" s="62">
        <v>0</v>
      </c>
      <c r="O112" s="62">
        <v>0</v>
      </c>
      <c r="P112" s="63">
        <v>0</v>
      </c>
      <c r="Q112" s="53">
        <f t="shared" si="277"/>
        <v>0</v>
      </c>
    </row>
    <row r="113" spans="1:18" ht="15.75" customHeight="1">
      <c r="A113" s="86" t="s">
        <v>147</v>
      </c>
      <c r="B113" s="103">
        <v>0</v>
      </c>
      <c r="C113" s="62">
        <v>0</v>
      </c>
      <c r="D113" s="62">
        <v>0</v>
      </c>
      <c r="E113" s="62">
        <v>0</v>
      </c>
      <c r="F113" s="62">
        <v>0</v>
      </c>
      <c r="G113" s="62">
        <v>0</v>
      </c>
      <c r="H113" s="62">
        <v>0</v>
      </c>
      <c r="I113" s="96">
        <f t="shared" si="276"/>
        <v>0</v>
      </c>
      <c r="J113" s="61">
        <v>0</v>
      </c>
      <c r="K113" s="62">
        <v>0</v>
      </c>
      <c r="L113" s="62">
        <v>0</v>
      </c>
      <c r="M113" s="62">
        <v>0</v>
      </c>
      <c r="N113" s="62">
        <v>0</v>
      </c>
      <c r="O113" s="62">
        <v>0</v>
      </c>
      <c r="P113" s="63">
        <v>0</v>
      </c>
      <c r="Q113" s="53">
        <f t="shared" si="277"/>
        <v>0</v>
      </c>
    </row>
    <row r="114" spans="1:18" ht="15.75" customHeight="1">
      <c r="A114" s="86" t="s">
        <v>192</v>
      </c>
      <c r="B114" s="103">
        <v>0</v>
      </c>
      <c r="C114" s="62">
        <v>0</v>
      </c>
      <c r="D114" s="62">
        <v>0</v>
      </c>
      <c r="E114" s="62">
        <v>0</v>
      </c>
      <c r="F114" s="62">
        <v>0</v>
      </c>
      <c r="G114" s="62">
        <v>0</v>
      </c>
      <c r="H114" s="62">
        <v>0</v>
      </c>
      <c r="I114" s="96">
        <f t="shared" si="276"/>
        <v>0</v>
      </c>
      <c r="J114" s="61">
        <v>0</v>
      </c>
      <c r="K114" s="62">
        <v>0</v>
      </c>
      <c r="L114" s="62">
        <v>0</v>
      </c>
      <c r="M114" s="62">
        <v>0</v>
      </c>
      <c r="N114" s="62">
        <v>0</v>
      </c>
      <c r="O114" s="62">
        <v>0</v>
      </c>
      <c r="P114" s="63">
        <v>0</v>
      </c>
      <c r="Q114" s="53">
        <f t="shared" si="277"/>
        <v>0</v>
      </c>
    </row>
    <row r="115" spans="1:18" ht="15.75" customHeight="1">
      <c r="A115" s="86" t="s">
        <v>93</v>
      </c>
      <c r="B115" s="103">
        <v>0</v>
      </c>
      <c r="C115" s="62">
        <v>0</v>
      </c>
      <c r="D115" s="62">
        <v>0</v>
      </c>
      <c r="E115" s="62">
        <v>0</v>
      </c>
      <c r="F115" s="62">
        <v>0</v>
      </c>
      <c r="G115" s="62">
        <v>0</v>
      </c>
      <c r="H115" s="62">
        <v>0</v>
      </c>
      <c r="I115" s="96">
        <f t="shared" si="276"/>
        <v>0</v>
      </c>
      <c r="J115" s="61">
        <v>0</v>
      </c>
      <c r="K115" s="62">
        <v>0</v>
      </c>
      <c r="L115" s="62">
        <v>0</v>
      </c>
      <c r="M115" s="62">
        <v>0</v>
      </c>
      <c r="N115" s="62">
        <v>0</v>
      </c>
      <c r="O115" s="62">
        <v>0</v>
      </c>
      <c r="P115" s="63">
        <v>0</v>
      </c>
      <c r="Q115" s="53">
        <f t="shared" si="277"/>
        <v>0</v>
      </c>
    </row>
    <row r="116" spans="1:18" ht="15.75" customHeight="1">
      <c r="A116" s="86" t="s">
        <v>94</v>
      </c>
      <c r="B116" s="103">
        <v>0</v>
      </c>
      <c r="C116" s="62">
        <v>0</v>
      </c>
      <c r="D116" s="62">
        <v>0</v>
      </c>
      <c r="E116" s="62">
        <v>0</v>
      </c>
      <c r="F116" s="62">
        <v>0</v>
      </c>
      <c r="G116" s="62">
        <v>0</v>
      </c>
      <c r="H116" s="62">
        <v>0</v>
      </c>
      <c r="I116" s="96">
        <f t="shared" si="276"/>
        <v>0</v>
      </c>
      <c r="J116" s="61">
        <v>0</v>
      </c>
      <c r="K116" s="62">
        <v>0</v>
      </c>
      <c r="L116" s="62">
        <v>0</v>
      </c>
      <c r="M116" s="62">
        <v>0</v>
      </c>
      <c r="N116" s="62">
        <v>0</v>
      </c>
      <c r="O116" s="62">
        <v>0</v>
      </c>
      <c r="P116" s="63">
        <v>0</v>
      </c>
      <c r="Q116" s="53">
        <f t="shared" si="277"/>
        <v>0</v>
      </c>
    </row>
    <row r="117" spans="1:18" ht="15.75" customHeight="1">
      <c r="A117" s="86" t="s">
        <v>95</v>
      </c>
      <c r="B117" s="103">
        <v>0</v>
      </c>
      <c r="C117" s="62">
        <v>0</v>
      </c>
      <c r="D117" s="62">
        <v>0</v>
      </c>
      <c r="E117" s="62">
        <v>0</v>
      </c>
      <c r="F117" s="62">
        <v>0</v>
      </c>
      <c r="G117" s="62">
        <v>0</v>
      </c>
      <c r="H117" s="62">
        <v>0</v>
      </c>
      <c r="I117" s="96">
        <f t="shared" si="276"/>
        <v>0</v>
      </c>
      <c r="J117" s="61">
        <v>0</v>
      </c>
      <c r="K117" s="62">
        <v>0</v>
      </c>
      <c r="L117" s="62">
        <v>0</v>
      </c>
      <c r="M117" s="62">
        <v>0</v>
      </c>
      <c r="N117" s="62">
        <v>0</v>
      </c>
      <c r="O117" s="62">
        <v>0</v>
      </c>
      <c r="P117" s="63">
        <v>0</v>
      </c>
      <c r="Q117" s="53">
        <f t="shared" si="277"/>
        <v>0</v>
      </c>
    </row>
    <row r="118" spans="1:18" ht="15.75" customHeight="1">
      <c r="A118" s="86" t="s">
        <v>96</v>
      </c>
      <c r="B118" s="103">
        <v>0</v>
      </c>
      <c r="C118" s="62">
        <v>0</v>
      </c>
      <c r="D118" s="62">
        <v>0</v>
      </c>
      <c r="E118" s="62">
        <v>0</v>
      </c>
      <c r="F118" s="62">
        <v>0</v>
      </c>
      <c r="G118" s="62">
        <v>0</v>
      </c>
      <c r="H118" s="62">
        <v>0</v>
      </c>
      <c r="I118" s="96">
        <f t="shared" si="276"/>
        <v>0</v>
      </c>
      <c r="J118" s="61">
        <v>0</v>
      </c>
      <c r="K118" s="62">
        <v>0</v>
      </c>
      <c r="L118" s="62">
        <v>0</v>
      </c>
      <c r="M118" s="62">
        <v>0</v>
      </c>
      <c r="N118" s="62">
        <v>0</v>
      </c>
      <c r="O118" s="62">
        <v>0</v>
      </c>
      <c r="P118" s="63">
        <v>0</v>
      </c>
      <c r="Q118" s="53">
        <f t="shared" si="277"/>
        <v>0</v>
      </c>
    </row>
    <row r="119" spans="1:18" ht="15.75" customHeight="1">
      <c r="A119" s="86" t="s">
        <v>97</v>
      </c>
      <c r="B119" s="103">
        <v>0</v>
      </c>
      <c r="C119" s="62">
        <v>0</v>
      </c>
      <c r="D119" s="62">
        <v>0</v>
      </c>
      <c r="E119" s="62">
        <v>0</v>
      </c>
      <c r="F119" s="62">
        <v>0</v>
      </c>
      <c r="G119" s="62">
        <v>0</v>
      </c>
      <c r="H119" s="62">
        <v>0</v>
      </c>
      <c r="I119" s="96">
        <f t="shared" si="276"/>
        <v>0</v>
      </c>
      <c r="J119" s="61">
        <v>0</v>
      </c>
      <c r="K119" s="62">
        <v>0</v>
      </c>
      <c r="L119" s="62">
        <v>0</v>
      </c>
      <c r="M119" s="62">
        <v>0</v>
      </c>
      <c r="N119" s="62">
        <v>0</v>
      </c>
      <c r="O119" s="62">
        <v>0</v>
      </c>
      <c r="P119" s="63">
        <v>0</v>
      </c>
      <c r="Q119" s="53">
        <f t="shared" si="277"/>
        <v>0</v>
      </c>
    </row>
    <row r="120" spans="1:18" ht="15.75" customHeight="1">
      <c r="A120" s="86" t="s">
        <v>98</v>
      </c>
      <c r="B120" s="103">
        <v>0</v>
      </c>
      <c r="C120" s="62">
        <v>0</v>
      </c>
      <c r="D120" s="62">
        <v>0</v>
      </c>
      <c r="E120" s="62">
        <v>0</v>
      </c>
      <c r="F120" s="62">
        <v>0</v>
      </c>
      <c r="G120" s="62">
        <v>0</v>
      </c>
      <c r="H120" s="62">
        <v>0</v>
      </c>
      <c r="I120" s="96">
        <f t="shared" si="276"/>
        <v>0</v>
      </c>
      <c r="J120" s="61">
        <v>0</v>
      </c>
      <c r="K120" s="62">
        <v>0</v>
      </c>
      <c r="L120" s="62">
        <v>0</v>
      </c>
      <c r="M120" s="62">
        <v>0</v>
      </c>
      <c r="N120" s="62">
        <v>0</v>
      </c>
      <c r="O120" s="62">
        <v>0</v>
      </c>
      <c r="P120" s="63">
        <v>0</v>
      </c>
      <c r="Q120" s="53">
        <f t="shared" si="277"/>
        <v>0</v>
      </c>
    </row>
    <row r="121" spans="1:18" ht="15.75" customHeight="1">
      <c r="A121" s="86" t="s">
        <v>99</v>
      </c>
      <c r="B121" s="103">
        <v>0</v>
      </c>
      <c r="C121" s="62">
        <v>0</v>
      </c>
      <c r="D121" s="62">
        <v>0</v>
      </c>
      <c r="E121" s="62">
        <v>0</v>
      </c>
      <c r="F121" s="62">
        <v>0</v>
      </c>
      <c r="G121" s="62">
        <v>0</v>
      </c>
      <c r="H121" s="62">
        <v>0</v>
      </c>
      <c r="I121" s="96">
        <f t="shared" si="276"/>
        <v>0</v>
      </c>
      <c r="J121" s="61">
        <v>0</v>
      </c>
      <c r="K121" s="62">
        <v>0</v>
      </c>
      <c r="L121" s="62">
        <v>0</v>
      </c>
      <c r="M121" s="62">
        <v>0</v>
      </c>
      <c r="N121" s="62">
        <v>0</v>
      </c>
      <c r="O121" s="62">
        <v>0</v>
      </c>
      <c r="P121" s="63">
        <v>0</v>
      </c>
      <c r="Q121" s="53">
        <f t="shared" si="277"/>
        <v>0</v>
      </c>
    </row>
    <row r="122" spans="1:18" ht="15.75" customHeight="1">
      <c r="A122" s="86" t="s">
        <v>100</v>
      </c>
      <c r="B122" s="103">
        <v>0</v>
      </c>
      <c r="C122" s="62">
        <v>0</v>
      </c>
      <c r="D122" s="62">
        <v>0</v>
      </c>
      <c r="E122" s="62">
        <v>0</v>
      </c>
      <c r="F122" s="62">
        <v>0</v>
      </c>
      <c r="G122" s="62">
        <v>0</v>
      </c>
      <c r="H122" s="62">
        <v>0</v>
      </c>
      <c r="I122" s="96">
        <f t="shared" si="276"/>
        <v>0</v>
      </c>
      <c r="J122" s="61">
        <v>0</v>
      </c>
      <c r="K122" s="62">
        <v>0</v>
      </c>
      <c r="L122" s="62">
        <v>0</v>
      </c>
      <c r="M122" s="62">
        <v>0</v>
      </c>
      <c r="N122" s="62">
        <v>0</v>
      </c>
      <c r="O122" s="62">
        <v>0</v>
      </c>
      <c r="P122" s="63">
        <v>0</v>
      </c>
      <c r="Q122" s="53">
        <f t="shared" si="277"/>
        <v>0</v>
      </c>
    </row>
    <row r="123" spans="1:18" ht="15.75" customHeight="1">
      <c r="A123" s="86" t="s">
        <v>101</v>
      </c>
      <c r="B123" s="103">
        <v>0</v>
      </c>
      <c r="C123" s="62">
        <v>0</v>
      </c>
      <c r="D123" s="62">
        <v>0</v>
      </c>
      <c r="E123" s="62">
        <v>0</v>
      </c>
      <c r="F123" s="62">
        <v>0</v>
      </c>
      <c r="G123" s="62">
        <v>0</v>
      </c>
      <c r="H123" s="62">
        <v>0</v>
      </c>
      <c r="I123" s="96">
        <f t="shared" si="276"/>
        <v>0</v>
      </c>
      <c r="J123" s="61">
        <v>0</v>
      </c>
      <c r="K123" s="62">
        <v>0</v>
      </c>
      <c r="L123" s="62">
        <v>0</v>
      </c>
      <c r="M123" s="62">
        <v>0</v>
      </c>
      <c r="N123" s="62">
        <v>0</v>
      </c>
      <c r="O123" s="62">
        <v>0</v>
      </c>
      <c r="P123" s="63">
        <v>0</v>
      </c>
      <c r="Q123" s="53">
        <f t="shared" si="277"/>
        <v>0</v>
      </c>
    </row>
    <row r="124" spans="1:18" ht="15.75" customHeight="1">
      <c r="A124" s="86" t="s">
        <v>102</v>
      </c>
      <c r="B124" s="103">
        <v>0</v>
      </c>
      <c r="C124" s="62">
        <v>0</v>
      </c>
      <c r="D124" s="62">
        <v>0</v>
      </c>
      <c r="E124" s="62">
        <v>0</v>
      </c>
      <c r="F124" s="62">
        <v>0</v>
      </c>
      <c r="G124" s="62">
        <v>0</v>
      </c>
      <c r="H124" s="62">
        <v>0</v>
      </c>
      <c r="I124" s="96">
        <f t="shared" si="276"/>
        <v>0</v>
      </c>
      <c r="J124" s="61">
        <v>0</v>
      </c>
      <c r="K124" s="62">
        <v>0</v>
      </c>
      <c r="L124" s="62">
        <v>0</v>
      </c>
      <c r="M124" s="62">
        <v>0</v>
      </c>
      <c r="N124" s="62">
        <v>0</v>
      </c>
      <c r="O124" s="62">
        <v>0</v>
      </c>
      <c r="P124" s="63">
        <v>0</v>
      </c>
      <c r="Q124" s="53">
        <f t="shared" si="277"/>
        <v>0</v>
      </c>
    </row>
    <row r="125" spans="1:18" ht="15.75" customHeight="1">
      <c r="A125" s="86" t="s">
        <v>103</v>
      </c>
      <c r="B125" s="103">
        <v>0</v>
      </c>
      <c r="C125" s="62">
        <v>0</v>
      </c>
      <c r="D125" s="62">
        <v>0</v>
      </c>
      <c r="E125" s="62">
        <v>0</v>
      </c>
      <c r="F125" s="62">
        <v>0</v>
      </c>
      <c r="G125" s="62">
        <v>0</v>
      </c>
      <c r="H125" s="62">
        <v>0</v>
      </c>
      <c r="I125" s="96">
        <f t="shared" si="276"/>
        <v>0</v>
      </c>
      <c r="J125" s="61">
        <v>0</v>
      </c>
      <c r="K125" s="62">
        <v>0</v>
      </c>
      <c r="L125" s="62">
        <v>0</v>
      </c>
      <c r="M125" s="62">
        <v>0</v>
      </c>
      <c r="N125" s="62">
        <v>0</v>
      </c>
      <c r="O125" s="62">
        <v>0</v>
      </c>
      <c r="P125" s="63">
        <v>0</v>
      </c>
      <c r="Q125" s="53">
        <f t="shared" si="277"/>
        <v>0</v>
      </c>
    </row>
    <row r="126" spans="1:18" ht="15.75" customHeight="1" thickBot="1">
      <c r="A126" s="86" t="s">
        <v>104</v>
      </c>
      <c r="B126" s="103">
        <v>0</v>
      </c>
      <c r="C126" s="62">
        <v>0</v>
      </c>
      <c r="D126" s="62">
        <v>0</v>
      </c>
      <c r="E126" s="62">
        <v>0</v>
      </c>
      <c r="F126" s="62">
        <v>0</v>
      </c>
      <c r="G126" s="62">
        <v>0</v>
      </c>
      <c r="H126" s="62">
        <v>0</v>
      </c>
      <c r="I126" s="96">
        <f t="shared" si="276"/>
        <v>0</v>
      </c>
      <c r="J126" s="61">
        <v>0</v>
      </c>
      <c r="K126" s="62">
        <v>0</v>
      </c>
      <c r="L126" s="62">
        <v>0</v>
      </c>
      <c r="M126" s="62">
        <v>0</v>
      </c>
      <c r="N126" s="62">
        <v>0</v>
      </c>
      <c r="O126" s="62">
        <v>0</v>
      </c>
      <c r="P126" s="63">
        <v>0</v>
      </c>
      <c r="Q126" s="53">
        <f t="shared" si="277"/>
        <v>0</v>
      </c>
    </row>
    <row r="127" spans="1:18" s="59" customFormat="1" ht="40.5" customHeight="1" thickBot="1">
      <c r="A127" s="67" t="s">
        <v>208</v>
      </c>
      <c r="B127" s="68">
        <f t="shared" ref="B127:Q127" si="278">B94+B91+B73+B70+B67+B64+B61+B58+B55+B46+B43+B40+B35+B32+B29+B26+B17+B14+B11+B6+B3</f>
        <v>159513</v>
      </c>
      <c r="C127" s="68">
        <f t="shared" si="278"/>
        <v>9910</v>
      </c>
      <c r="D127" s="68">
        <f t="shared" si="278"/>
        <v>1884341</v>
      </c>
      <c r="E127" s="68">
        <f t="shared" si="278"/>
        <v>331498</v>
      </c>
      <c r="F127" s="68">
        <f t="shared" si="278"/>
        <v>91714</v>
      </c>
      <c r="G127" s="68">
        <f t="shared" si="278"/>
        <v>6000</v>
      </c>
      <c r="H127" s="104">
        <f t="shared" si="278"/>
        <v>8358</v>
      </c>
      <c r="I127" s="71">
        <f t="shared" si="278"/>
        <v>2491334</v>
      </c>
      <c r="J127" s="68">
        <f t="shared" si="278"/>
        <v>1234667.2</v>
      </c>
      <c r="K127" s="68">
        <f t="shared" si="278"/>
        <v>892218.5</v>
      </c>
      <c r="L127" s="68">
        <f t="shared" si="278"/>
        <v>6083516.5999999996</v>
      </c>
      <c r="M127" s="68">
        <f t="shared" si="278"/>
        <v>2859502.2</v>
      </c>
      <c r="N127" s="68">
        <f t="shared" si="278"/>
        <v>1607306.5</v>
      </c>
      <c r="O127" s="68">
        <f t="shared" si="278"/>
        <v>21000</v>
      </c>
      <c r="P127" s="104">
        <f t="shared" si="278"/>
        <v>37092.699999999997</v>
      </c>
      <c r="Q127" s="71">
        <f t="shared" si="278"/>
        <v>12735303.699999999</v>
      </c>
      <c r="R127" s="72"/>
    </row>
    <row r="128" spans="1:18" s="39" customFormat="1" ht="100.5" customHeight="1" thickBot="1">
      <c r="A128" s="33" t="s">
        <v>202</v>
      </c>
      <c r="B128" s="80" t="s">
        <v>167</v>
      </c>
      <c r="C128" s="81" t="s">
        <v>168</v>
      </c>
      <c r="D128" s="81" t="s">
        <v>169</v>
      </c>
      <c r="E128" s="81" t="s">
        <v>170</v>
      </c>
      <c r="F128" s="81" t="s">
        <v>171</v>
      </c>
      <c r="G128" s="81" t="s">
        <v>172</v>
      </c>
      <c r="H128" s="82" t="s">
        <v>173</v>
      </c>
      <c r="I128" s="83" t="s">
        <v>126</v>
      </c>
      <c r="J128" s="34" t="s">
        <v>127</v>
      </c>
      <c r="K128" s="34" t="s">
        <v>128</v>
      </c>
      <c r="L128" s="34" t="s">
        <v>129</v>
      </c>
      <c r="M128" s="34" t="s">
        <v>130</v>
      </c>
      <c r="N128" s="34" t="s">
        <v>131</v>
      </c>
      <c r="O128" s="34" t="s">
        <v>132</v>
      </c>
      <c r="P128" s="38" t="s">
        <v>133</v>
      </c>
      <c r="Q128" s="37" t="s">
        <v>126</v>
      </c>
    </row>
    <row r="129" spans="1:17" s="39" customFormat="1" ht="15" customHeight="1" thickBot="1">
      <c r="A129" s="84" t="s">
        <v>2</v>
      </c>
      <c r="B129" s="85">
        <f>SUM(B130:B131)</f>
        <v>725</v>
      </c>
      <c r="C129" s="85">
        <f t="shared" ref="C129:Q129" si="279">SUM(C130:C131)</f>
        <v>322</v>
      </c>
      <c r="D129" s="85">
        <f t="shared" si="279"/>
        <v>0</v>
      </c>
      <c r="E129" s="85">
        <f t="shared" si="279"/>
        <v>942</v>
      </c>
      <c r="F129" s="85">
        <f t="shared" si="279"/>
        <v>446</v>
      </c>
      <c r="G129" s="85">
        <f t="shared" si="279"/>
        <v>0</v>
      </c>
      <c r="H129" s="105">
        <f t="shared" si="279"/>
        <v>0</v>
      </c>
      <c r="I129" s="76">
        <f t="shared" si="279"/>
        <v>2435</v>
      </c>
      <c r="J129" s="106">
        <f t="shared" si="279"/>
        <v>22895</v>
      </c>
      <c r="K129" s="58">
        <f t="shared" si="279"/>
        <v>10469</v>
      </c>
      <c r="L129" s="58">
        <f t="shared" si="279"/>
        <v>0</v>
      </c>
      <c r="M129" s="58">
        <f t="shared" si="279"/>
        <v>32319</v>
      </c>
      <c r="N129" s="58">
        <f t="shared" si="279"/>
        <v>15124</v>
      </c>
      <c r="O129" s="58">
        <f t="shared" si="279"/>
        <v>0</v>
      </c>
      <c r="P129" s="108">
        <f t="shared" si="279"/>
        <v>0</v>
      </c>
      <c r="Q129" s="58">
        <f t="shared" si="279"/>
        <v>80807</v>
      </c>
    </row>
    <row r="130" spans="1:17" ht="18" customHeight="1">
      <c r="A130" s="86" t="s">
        <v>3</v>
      </c>
      <c r="B130" s="46">
        <v>480</v>
      </c>
      <c r="C130" s="47">
        <v>229</v>
      </c>
      <c r="D130" s="47">
        <v>0</v>
      </c>
      <c r="E130" s="47">
        <v>759</v>
      </c>
      <c r="F130" s="47">
        <v>350</v>
      </c>
      <c r="G130" s="47">
        <v>0</v>
      </c>
      <c r="H130" s="48">
        <v>0</v>
      </c>
      <c r="I130" s="88">
        <f>SUM(B130:H130)</f>
        <v>1818</v>
      </c>
      <c r="J130" s="46">
        <v>18240</v>
      </c>
      <c r="K130" s="47">
        <v>8702</v>
      </c>
      <c r="L130" s="47">
        <v>0</v>
      </c>
      <c r="M130" s="47">
        <v>28842</v>
      </c>
      <c r="N130" s="47">
        <v>13300</v>
      </c>
      <c r="O130" s="47">
        <v>0</v>
      </c>
      <c r="P130" s="48">
        <v>0</v>
      </c>
      <c r="Q130" s="49">
        <f>SUM(J130:P130)</f>
        <v>69084</v>
      </c>
    </row>
    <row r="131" spans="1:17" ht="23.4" thickBot="1">
      <c r="A131" s="86" t="s">
        <v>4</v>
      </c>
      <c r="B131" s="50">
        <v>245</v>
      </c>
      <c r="C131" s="51">
        <v>93</v>
      </c>
      <c r="D131" s="51">
        <v>0</v>
      </c>
      <c r="E131" s="51">
        <v>183</v>
      </c>
      <c r="F131" s="51">
        <v>96</v>
      </c>
      <c r="G131" s="51">
        <v>0</v>
      </c>
      <c r="H131" s="52">
        <v>0</v>
      </c>
      <c r="I131" s="91">
        <f>SUM(B131:H131)</f>
        <v>617</v>
      </c>
      <c r="J131" s="50">
        <v>4655</v>
      </c>
      <c r="K131" s="51">
        <v>1767</v>
      </c>
      <c r="L131" s="51">
        <v>0</v>
      </c>
      <c r="M131" s="51">
        <v>3477</v>
      </c>
      <c r="N131" s="51">
        <v>1824</v>
      </c>
      <c r="O131" s="51">
        <v>0</v>
      </c>
      <c r="P131" s="52">
        <v>0</v>
      </c>
      <c r="Q131" s="53">
        <f>SUM(J131:P131)</f>
        <v>11723</v>
      </c>
    </row>
    <row r="132" spans="1:17" s="59" customFormat="1" ht="16.5" customHeight="1" thickBot="1">
      <c r="A132" s="92" t="s">
        <v>5</v>
      </c>
      <c r="B132" s="85">
        <f>SUM(B133:B136)</f>
        <v>7501</v>
      </c>
      <c r="C132" s="85">
        <f t="shared" ref="C132" si="280">SUM(C133:C136)</f>
        <v>4363</v>
      </c>
      <c r="D132" s="85">
        <f t="shared" ref="D132" si="281">SUM(D133:D136)</f>
        <v>0</v>
      </c>
      <c r="E132" s="85">
        <f t="shared" ref="E132" si="282">SUM(E133:E136)</f>
        <v>12095</v>
      </c>
      <c r="F132" s="85">
        <f t="shared" ref="F132" si="283">SUM(F133:F136)</f>
        <v>9557</v>
      </c>
      <c r="G132" s="85">
        <f t="shared" ref="G132" si="284">SUM(G133:G136)</f>
        <v>0</v>
      </c>
      <c r="H132" s="105">
        <f t="shared" ref="H132" si="285">SUM(H133:H136)</f>
        <v>0</v>
      </c>
      <c r="I132" s="76">
        <f t="shared" ref="I132:Q132" si="286">SUM(I133:I136)</f>
        <v>33516</v>
      </c>
      <c r="J132" s="85">
        <f t="shared" si="286"/>
        <v>549717</v>
      </c>
      <c r="K132" s="85">
        <f t="shared" si="286"/>
        <v>339030</v>
      </c>
      <c r="L132" s="85">
        <f t="shared" si="286"/>
        <v>0</v>
      </c>
      <c r="M132" s="85">
        <f t="shared" si="286"/>
        <v>1021239</v>
      </c>
      <c r="N132" s="85">
        <f t="shared" si="286"/>
        <v>796458</v>
      </c>
      <c r="O132" s="85">
        <f t="shared" si="286"/>
        <v>0</v>
      </c>
      <c r="P132" s="105">
        <f t="shared" si="286"/>
        <v>0</v>
      </c>
      <c r="Q132" s="58">
        <f t="shared" si="286"/>
        <v>2706444</v>
      </c>
    </row>
    <row r="133" spans="1:17" ht="22.8">
      <c r="A133" s="93" t="s">
        <v>6</v>
      </c>
      <c r="B133" s="61">
        <v>990</v>
      </c>
      <c r="C133" s="62">
        <v>1017</v>
      </c>
      <c r="D133" s="62">
        <v>0</v>
      </c>
      <c r="E133" s="62">
        <v>1938</v>
      </c>
      <c r="F133" s="62">
        <v>1694</v>
      </c>
      <c r="G133" s="62">
        <v>0</v>
      </c>
      <c r="H133" s="63">
        <v>0</v>
      </c>
      <c r="I133" s="88">
        <f>SUM(B133:H133)</f>
        <v>5639</v>
      </c>
      <c r="J133" s="46">
        <v>73260</v>
      </c>
      <c r="K133" s="47">
        <v>75258</v>
      </c>
      <c r="L133" s="47">
        <v>0</v>
      </c>
      <c r="M133" s="47">
        <v>143412</v>
      </c>
      <c r="N133" s="47">
        <v>125356</v>
      </c>
      <c r="O133" s="47">
        <v>0</v>
      </c>
      <c r="P133" s="48">
        <v>0</v>
      </c>
      <c r="Q133" s="49">
        <f>SUM(J133:P133)</f>
        <v>417286</v>
      </c>
    </row>
    <row r="134" spans="1:17" ht="22.8">
      <c r="A134" s="93" t="s">
        <v>7</v>
      </c>
      <c r="B134" s="61">
        <v>251</v>
      </c>
      <c r="C134" s="62">
        <v>196</v>
      </c>
      <c r="D134" s="62">
        <v>0</v>
      </c>
      <c r="E134" s="62">
        <v>301</v>
      </c>
      <c r="F134" s="62">
        <v>581</v>
      </c>
      <c r="G134" s="62">
        <v>0</v>
      </c>
      <c r="H134" s="63">
        <v>0</v>
      </c>
      <c r="I134" s="96">
        <f>SUM(B134:H134)</f>
        <v>1329</v>
      </c>
      <c r="J134" s="61">
        <v>9287</v>
      </c>
      <c r="K134" s="62">
        <v>7252</v>
      </c>
      <c r="L134" s="62">
        <v>0</v>
      </c>
      <c r="M134" s="62">
        <v>11137</v>
      </c>
      <c r="N134" s="62">
        <v>21497</v>
      </c>
      <c r="O134" s="62">
        <v>0</v>
      </c>
      <c r="P134" s="63">
        <v>0</v>
      </c>
      <c r="Q134" s="64">
        <f>SUM(J134:P134)</f>
        <v>49173</v>
      </c>
    </row>
    <row r="135" spans="1:17" ht="22.8">
      <c r="A135" s="86" t="s">
        <v>8</v>
      </c>
      <c r="B135" s="61">
        <v>2234</v>
      </c>
      <c r="C135" s="62">
        <v>1514</v>
      </c>
      <c r="D135" s="62">
        <v>0</v>
      </c>
      <c r="E135" s="62">
        <v>5902</v>
      </c>
      <c r="F135" s="62">
        <v>4529</v>
      </c>
      <c r="G135" s="62">
        <v>0</v>
      </c>
      <c r="H135" s="63">
        <v>0</v>
      </c>
      <c r="I135" s="96">
        <f>SUM(B135:H135)</f>
        <v>14179</v>
      </c>
      <c r="J135" s="61">
        <v>245740</v>
      </c>
      <c r="K135" s="62">
        <v>166540</v>
      </c>
      <c r="L135" s="62">
        <v>0</v>
      </c>
      <c r="M135" s="62">
        <v>649220</v>
      </c>
      <c r="N135" s="62">
        <v>498190</v>
      </c>
      <c r="O135" s="62">
        <v>0</v>
      </c>
      <c r="P135" s="63">
        <v>0</v>
      </c>
      <c r="Q135" s="64">
        <f>SUM(J135:P135)</f>
        <v>1559690</v>
      </c>
    </row>
    <row r="136" spans="1:17" ht="23.4" thickBot="1">
      <c r="A136" s="86" t="s">
        <v>9</v>
      </c>
      <c r="B136" s="61">
        <v>4026</v>
      </c>
      <c r="C136" s="62">
        <v>1636</v>
      </c>
      <c r="D136" s="62">
        <v>0</v>
      </c>
      <c r="E136" s="62">
        <v>3954</v>
      </c>
      <c r="F136" s="62">
        <v>2753</v>
      </c>
      <c r="G136" s="62">
        <v>0</v>
      </c>
      <c r="H136" s="63">
        <v>0</v>
      </c>
      <c r="I136" s="96">
        <f>SUM(B136:H136)</f>
        <v>12369</v>
      </c>
      <c r="J136" s="61">
        <v>221430</v>
      </c>
      <c r="K136" s="62">
        <v>89980</v>
      </c>
      <c r="L136" s="62">
        <v>0</v>
      </c>
      <c r="M136" s="62">
        <v>217470</v>
      </c>
      <c r="N136" s="62">
        <v>151415</v>
      </c>
      <c r="O136" s="62">
        <v>0</v>
      </c>
      <c r="P136" s="63">
        <v>0</v>
      </c>
      <c r="Q136" s="64">
        <f>SUM(J136:P136)</f>
        <v>680295</v>
      </c>
    </row>
    <row r="137" spans="1:17" s="59" customFormat="1" ht="16.5" customHeight="1" thickBot="1">
      <c r="A137" s="92" t="s">
        <v>10</v>
      </c>
      <c r="B137" s="85">
        <f>SUM(B138:B139)</f>
        <v>133</v>
      </c>
      <c r="C137" s="85">
        <f t="shared" ref="C137:H137" si="287">SUM(C138:C139)</f>
        <v>138</v>
      </c>
      <c r="D137" s="85">
        <f t="shared" si="287"/>
        <v>0</v>
      </c>
      <c r="E137" s="85">
        <f t="shared" si="287"/>
        <v>248</v>
      </c>
      <c r="F137" s="85">
        <f t="shared" si="287"/>
        <v>177</v>
      </c>
      <c r="G137" s="85">
        <f t="shared" si="287"/>
        <v>0</v>
      </c>
      <c r="H137" s="105">
        <f t="shared" si="287"/>
        <v>0</v>
      </c>
      <c r="I137" s="76">
        <f t="shared" ref="I137:Q137" si="288">SUM(I138:I139)</f>
        <v>696</v>
      </c>
      <c r="J137" s="107">
        <f t="shared" si="288"/>
        <v>18720</v>
      </c>
      <c r="K137" s="76">
        <f t="shared" si="288"/>
        <v>21632</v>
      </c>
      <c r="L137" s="76">
        <f t="shared" si="288"/>
        <v>0</v>
      </c>
      <c r="M137" s="76">
        <f t="shared" si="288"/>
        <v>36400</v>
      </c>
      <c r="N137" s="76">
        <f t="shared" si="288"/>
        <v>26104</v>
      </c>
      <c r="O137" s="76">
        <f t="shared" si="288"/>
        <v>0</v>
      </c>
      <c r="P137" s="109">
        <f t="shared" si="288"/>
        <v>0</v>
      </c>
      <c r="Q137" s="58">
        <f t="shared" si="288"/>
        <v>102856</v>
      </c>
    </row>
    <row r="138" spans="1:17" ht="22.8">
      <c r="A138" s="93" t="s">
        <v>11</v>
      </c>
      <c r="B138" s="61">
        <v>47</v>
      </c>
      <c r="C138" s="62">
        <v>70</v>
      </c>
      <c r="D138" s="62">
        <v>0</v>
      </c>
      <c r="E138" s="62">
        <v>102</v>
      </c>
      <c r="F138" s="62">
        <v>74</v>
      </c>
      <c r="G138" s="62">
        <v>0</v>
      </c>
      <c r="H138" s="63">
        <v>0</v>
      </c>
      <c r="I138" s="96">
        <f>SUM(B138:H138)</f>
        <v>293</v>
      </c>
      <c r="J138" s="61">
        <v>9776</v>
      </c>
      <c r="K138" s="62">
        <v>14560</v>
      </c>
      <c r="L138" s="62">
        <v>0</v>
      </c>
      <c r="M138" s="62">
        <v>21216</v>
      </c>
      <c r="N138" s="62">
        <v>15392</v>
      </c>
      <c r="O138" s="62">
        <v>0</v>
      </c>
      <c r="P138" s="63">
        <v>0</v>
      </c>
      <c r="Q138" s="64">
        <f>SUM(J138:P138)</f>
        <v>60944</v>
      </c>
    </row>
    <row r="139" spans="1:17" ht="23.4" thickBot="1">
      <c r="A139" s="93" t="s">
        <v>12</v>
      </c>
      <c r="B139" s="61">
        <v>86</v>
      </c>
      <c r="C139" s="62">
        <v>68</v>
      </c>
      <c r="D139" s="62">
        <v>0</v>
      </c>
      <c r="E139" s="62">
        <v>146</v>
      </c>
      <c r="F139" s="62">
        <v>103</v>
      </c>
      <c r="G139" s="62">
        <v>0</v>
      </c>
      <c r="H139" s="63">
        <v>0</v>
      </c>
      <c r="I139" s="96">
        <f>SUM(B139:H139)</f>
        <v>403</v>
      </c>
      <c r="J139" s="61">
        <v>8944</v>
      </c>
      <c r="K139" s="62">
        <v>7072</v>
      </c>
      <c r="L139" s="62">
        <v>0</v>
      </c>
      <c r="M139" s="62">
        <v>15184</v>
      </c>
      <c r="N139" s="62">
        <v>10712</v>
      </c>
      <c r="O139" s="62">
        <v>0</v>
      </c>
      <c r="P139" s="63">
        <v>0</v>
      </c>
      <c r="Q139" s="64">
        <f>SUM(J139:P139)</f>
        <v>41912</v>
      </c>
    </row>
    <row r="140" spans="1:17" s="59" customFormat="1" ht="16.5" customHeight="1" thickBot="1">
      <c r="A140" s="92" t="s">
        <v>13</v>
      </c>
      <c r="B140" s="85">
        <f>SUM(B141:B142)</f>
        <v>110</v>
      </c>
      <c r="C140" s="85">
        <f t="shared" ref="C140:H140" si="289">SUM(C141:C142)</f>
        <v>128</v>
      </c>
      <c r="D140" s="85">
        <f t="shared" si="289"/>
        <v>0</v>
      </c>
      <c r="E140" s="85">
        <f t="shared" si="289"/>
        <v>213</v>
      </c>
      <c r="F140" s="85">
        <f t="shared" si="289"/>
        <v>233</v>
      </c>
      <c r="G140" s="85">
        <f t="shared" si="289"/>
        <v>0</v>
      </c>
      <c r="H140" s="105">
        <f t="shared" si="289"/>
        <v>0</v>
      </c>
      <c r="I140" s="76">
        <f t="shared" ref="I140:Q140" si="290">SUM(I141:I142)</f>
        <v>684</v>
      </c>
      <c r="J140" s="85">
        <f t="shared" si="290"/>
        <v>22801</v>
      </c>
      <c r="K140" s="85">
        <f t="shared" si="290"/>
        <v>28388</v>
      </c>
      <c r="L140" s="85">
        <f t="shared" si="290"/>
        <v>0</v>
      </c>
      <c r="M140" s="85">
        <f t="shared" si="290"/>
        <v>49075</v>
      </c>
      <c r="N140" s="85">
        <f t="shared" si="290"/>
        <v>50887</v>
      </c>
      <c r="O140" s="85">
        <f t="shared" si="290"/>
        <v>0</v>
      </c>
      <c r="P140" s="105">
        <f t="shared" si="290"/>
        <v>0</v>
      </c>
      <c r="Q140" s="58">
        <f t="shared" si="290"/>
        <v>151151</v>
      </c>
    </row>
    <row r="141" spans="1:17" ht="17.25" customHeight="1">
      <c r="A141" s="93" t="s">
        <v>14</v>
      </c>
      <c r="B141" s="61">
        <v>41</v>
      </c>
      <c r="C141" s="62">
        <v>60</v>
      </c>
      <c r="D141" s="62">
        <v>0</v>
      </c>
      <c r="E141" s="62">
        <v>112</v>
      </c>
      <c r="F141" s="62">
        <v>104</v>
      </c>
      <c r="G141" s="62">
        <v>0</v>
      </c>
      <c r="H141" s="63">
        <v>0</v>
      </c>
      <c r="I141" s="96">
        <f>SUM(B141:H141)</f>
        <v>317</v>
      </c>
      <c r="J141" s="61">
        <v>12382</v>
      </c>
      <c r="K141" s="62">
        <v>18120</v>
      </c>
      <c r="L141" s="62">
        <v>0</v>
      </c>
      <c r="M141" s="62">
        <v>33824</v>
      </c>
      <c r="N141" s="62">
        <v>31408</v>
      </c>
      <c r="O141" s="62">
        <v>0</v>
      </c>
      <c r="P141" s="63">
        <v>0</v>
      </c>
      <c r="Q141" s="64">
        <f>SUM(J141:P141)</f>
        <v>95734</v>
      </c>
    </row>
    <row r="142" spans="1:17" ht="17.25" customHeight="1" thickBot="1">
      <c r="A142" s="93" t="s">
        <v>15</v>
      </c>
      <c r="B142" s="61">
        <v>69</v>
      </c>
      <c r="C142" s="62">
        <v>68</v>
      </c>
      <c r="D142" s="62">
        <v>0</v>
      </c>
      <c r="E142" s="62">
        <v>101</v>
      </c>
      <c r="F142" s="62">
        <v>129</v>
      </c>
      <c r="G142" s="62">
        <v>0</v>
      </c>
      <c r="H142" s="63">
        <v>0</v>
      </c>
      <c r="I142" s="96">
        <f>SUM(B142:H142)</f>
        <v>367</v>
      </c>
      <c r="J142" s="61">
        <v>10419</v>
      </c>
      <c r="K142" s="62">
        <v>10268</v>
      </c>
      <c r="L142" s="62">
        <v>0</v>
      </c>
      <c r="M142" s="62">
        <v>15251</v>
      </c>
      <c r="N142" s="62">
        <v>19479</v>
      </c>
      <c r="O142" s="62">
        <v>0</v>
      </c>
      <c r="P142" s="63">
        <v>0</v>
      </c>
      <c r="Q142" s="64">
        <f>SUM(J142:P142)</f>
        <v>55417</v>
      </c>
    </row>
    <row r="143" spans="1:17" s="59" customFormat="1" ht="16.5" customHeight="1" thickBot="1">
      <c r="A143" s="92" t="s">
        <v>16</v>
      </c>
      <c r="B143" s="85">
        <f>SUM(B144:B151)</f>
        <v>124</v>
      </c>
      <c r="C143" s="85">
        <f t="shared" ref="C143" si="291">SUM(C144:C151)</f>
        <v>166</v>
      </c>
      <c r="D143" s="85">
        <f t="shared" ref="D143" si="292">SUM(D144:D151)</f>
        <v>0</v>
      </c>
      <c r="E143" s="85">
        <f t="shared" ref="E143" si="293">SUM(E144:E151)</f>
        <v>367</v>
      </c>
      <c r="F143" s="85">
        <f t="shared" ref="F143" si="294">SUM(F144:F151)</f>
        <v>276</v>
      </c>
      <c r="G143" s="85">
        <f t="shared" ref="G143" si="295">SUM(G144:G151)</f>
        <v>0</v>
      </c>
      <c r="H143" s="105">
        <f t="shared" ref="H143" si="296">SUM(H144:H151)</f>
        <v>0</v>
      </c>
      <c r="I143" s="76">
        <f t="shared" ref="I143:Q143" si="297">SUM(I144:I151)</f>
        <v>933</v>
      </c>
      <c r="J143" s="85">
        <f t="shared" si="297"/>
        <v>30407</v>
      </c>
      <c r="K143" s="85">
        <f t="shared" si="297"/>
        <v>41792</v>
      </c>
      <c r="L143" s="85">
        <f t="shared" si="297"/>
        <v>0</v>
      </c>
      <c r="M143" s="85">
        <f t="shared" si="297"/>
        <v>89106</v>
      </c>
      <c r="N143" s="85">
        <f t="shared" si="297"/>
        <v>64410</v>
      </c>
      <c r="O143" s="85">
        <f t="shared" si="297"/>
        <v>0</v>
      </c>
      <c r="P143" s="105">
        <f t="shared" si="297"/>
        <v>0</v>
      </c>
      <c r="Q143" s="58">
        <f t="shared" si="297"/>
        <v>225715</v>
      </c>
    </row>
    <row r="144" spans="1:17" ht="18" customHeight="1">
      <c r="A144" s="86" t="s">
        <v>160</v>
      </c>
      <c r="B144" s="61">
        <v>14</v>
      </c>
      <c r="C144" s="62">
        <v>25</v>
      </c>
      <c r="D144" s="62">
        <v>0</v>
      </c>
      <c r="E144" s="62">
        <v>16</v>
      </c>
      <c r="F144" s="62">
        <v>24</v>
      </c>
      <c r="G144" s="62">
        <v>0</v>
      </c>
      <c r="H144" s="63">
        <v>0</v>
      </c>
      <c r="I144" s="96">
        <f t="shared" ref="I144:I151" si="298">SUM(B144:H144)</f>
        <v>79</v>
      </c>
      <c r="J144" s="61">
        <v>3640</v>
      </c>
      <c r="K144" s="62">
        <v>6500</v>
      </c>
      <c r="L144" s="62">
        <v>0</v>
      </c>
      <c r="M144" s="62">
        <v>4160</v>
      </c>
      <c r="N144" s="62">
        <v>6240</v>
      </c>
      <c r="O144" s="62">
        <v>0</v>
      </c>
      <c r="P144" s="63">
        <v>0</v>
      </c>
      <c r="Q144" s="64">
        <f t="shared" ref="Q144:Q151" si="299">SUM(J144:P144)</f>
        <v>20540</v>
      </c>
    </row>
    <row r="145" spans="1:17" ht="18" customHeight="1">
      <c r="A145" s="86" t="s">
        <v>161</v>
      </c>
      <c r="B145" s="61">
        <v>5</v>
      </c>
      <c r="C145" s="62">
        <v>8</v>
      </c>
      <c r="D145" s="62">
        <v>0</v>
      </c>
      <c r="E145" s="62">
        <v>11</v>
      </c>
      <c r="F145" s="62">
        <v>10</v>
      </c>
      <c r="G145" s="62">
        <v>0</v>
      </c>
      <c r="H145" s="63">
        <v>0</v>
      </c>
      <c r="I145" s="96">
        <f t="shared" si="298"/>
        <v>34</v>
      </c>
      <c r="J145" s="61">
        <v>650</v>
      </c>
      <c r="K145" s="62">
        <v>1040</v>
      </c>
      <c r="L145" s="62">
        <v>0</v>
      </c>
      <c r="M145" s="62">
        <v>1430</v>
      </c>
      <c r="N145" s="62">
        <v>1300</v>
      </c>
      <c r="O145" s="62">
        <v>0</v>
      </c>
      <c r="P145" s="63">
        <v>0</v>
      </c>
      <c r="Q145" s="64">
        <f t="shared" si="299"/>
        <v>4420</v>
      </c>
    </row>
    <row r="146" spans="1:17" ht="18" customHeight="1">
      <c r="A146" s="86" t="s">
        <v>19</v>
      </c>
      <c r="B146" s="61">
        <v>2</v>
      </c>
      <c r="C146" s="62">
        <v>8</v>
      </c>
      <c r="D146" s="62">
        <v>0</v>
      </c>
      <c r="E146" s="62">
        <v>15</v>
      </c>
      <c r="F146" s="62">
        <v>11</v>
      </c>
      <c r="G146" s="62">
        <v>0</v>
      </c>
      <c r="H146" s="63">
        <v>0</v>
      </c>
      <c r="I146" s="96">
        <f t="shared" si="298"/>
        <v>36</v>
      </c>
      <c r="J146" s="61">
        <v>800</v>
      </c>
      <c r="K146" s="62">
        <v>3200</v>
      </c>
      <c r="L146" s="62">
        <v>0</v>
      </c>
      <c r="M146" s="62">
        <v>6000</v>
      </c>
      <c r="N146" s="62">
        <v>4400</v>
      </c>
      <c r="O146" s="62">
        <v>0</v>
      </c>
      <c r="P146" s="63">
        <v>0</v>
      </c>
      <c r="Q146" s="64">
        <f t="shared" si="299"/>
        <v>14400</v>
      </c>
    </row>
    <row r="147" spans="1:17" ht="22.8">
      <c r="A147" s="86" t="s">
        <v>20</v>
      </c>
      <c r="B147" s="61">
        <v>37</v>
      </c>
      <c r="C147" s="62">
        <v>49</v>
      </c>
      <c r="D147" s="62">
        <v>0</v>
      </c>
      <c r="E147" s="62">
        <v>154</v>
      </c>
      <c r="F147" s="62">
        <v>101</v>
      </c>
      <c r="G147" s="62">
        <v>0</v>
      </c>
      <c r="H147" s="63">
        <v>0</v>
      </c>
      <c r="I147" s="96">
        <f t="shared" si="298"/>
        <v>341</v>
      </c>
      <c r="J147" s="61">
        <v>7400</v>
      </c>
      <c r="K147" s="62">
        <v>9800</v>
      </c>
      <c r="L147" s="62">
        <v>0</v>
      </c>
      <c r="M147" s="62">
        <v>30800</v>
      </c>
      <c r="N147" s="62">
        <v>20200</v>
      </c>
      <c r="O147" s="62">
        <v>0</v>
      </c>
      <c r="P147" s="63">
        <v>0</v>
      </c>
      <c r="Q147" s="64">
        <f t="shared" si="299"/>
        <v>68200</v>
      </c>
    </row>
    <row r="148" spans="1:17" ht="18" customHeight="1">
      <c r="A148" s="86" t="s">
        <v>21</v>
      </c>
      <c r="B148" s="61">
        <v>11</v>
      </c>
      <c r="C148" s="62">
        <v>25</v>
      </c>
      <c r="D148" s="62">
        <v>0</v>
      </c>
      <c r="E148" s="62">
        <v>19</v>
      </c>
      <c r="F148" s="62">
        <v>10</v>
      </c>
      <c r="G148" s="62">
        <v>0</v>
      </c>
      <c r="H148" s="63">
        <v>0</v>
      </c>
      <c r="I148" s="96">
        <f t="shared" si="298"/>
        <v>65</v>
      </c>
      <c r="J148" s="61">
        <v>3344</v>
      </c>
      <c r="K148" s="62">
        <v>7600</v>
      </c>
      <c r="L148" s="62">
        <v>0</v>
      </c>
      <c r="M148" s="62">
        <v>5776</v>
      </c>
      <c r="N148" s="62">
        <v>3040</v>
      </c>
      <c r="O148" s="62">
        <v>0</v>
      </c>
      <c r="P148" s="63">
        <v>0</v>
      </c>
      <c r="Q148" s="64">
        <f t="shared" si="299"/>
        <v>19760</v>
      </c>
    </row>
    <row r="149" spans="1:17" ht="22.8">
      <c r="A149" s="86" t="s">
        <v>22</v>
      </c>
      <c r="B149" s="61">
        <v>4</v>
      </c>
      <c r="C149" s="62">
        <v>6</v>
      </c>
      <c r="D149" s="62">
        <v>0</v>
      </c>
      <c r="E149" s="62">
        <v>5</v>
      </c>
      <c r="F149" s="62">
        <v>15</v>
      </c>
      <c r="G149" s="62">
        <v>0</v>
      </c>
      <c r="H149" s="63">
        <v>0</v>
      </c>
      <c r="I149" s="96">
        <f t="shared" si="298"/>
        <v>30</v>
      </c>
      <c r="J149" s="61">
        <v>608</v>
      </c>
      <c r="K149" s="62">
        <v>912</v>
      </c>
      <c r="L149" s="62">
        <v>0</v>
      </c>
      <c r="M149" s="62">
        <v>760</v>
      </c>
      <c r="N149" s="62">
        <v>2280</v>
      </c>
      <c r="O149" s="62">
        <v>0</v>
      </c>
      <c r="P149" s="63">
        <v>0</v>
      </c>
      <c r="Q149" s="64">
        <f t="shared" si="299"/>
        <v>4560</v>
      </c>
    </row>
    <row r="150" spans="1:17" ht="18" customHeight="1">
      <c r="A150" s="86" t="s">
        <v>23</v>
      </c>
      <c r="B150" s="61">
        <v>6</v>
      </c>
      <c r="C150" s="62">
        <v>7</v>
      </c>
      <c r="D150" s="62">
        <v>0</v>
      </c>
      <c r="E150" s="62">
        <v>17</v>
      </c>
      <c r="F150" s="62">
        <v>5</v>
      </c>
      <c r="G150" s="62">
        <v>0</v>
      </c>
      <c r="H150" s="63">
        <v>0</v>
      </c>
      <c r="I150" s="96">
        <f t="shared" si="298"/>
        <v>35</v>
      </c>
      <c r="J150" s="61">
        <v>2940</v>
      </c>
      <c r="K150" s="62">
        <v>3430</v>
      </c>
      <c r="L150" s="62">
        <v>0</v>
      </c>
      <c r="M150" s="62">
        <v>8330</v>
      </c>
      <c r="N150" s="62">
        <v>2450</v>
      </c>
      <c r="O150" s="62">
        <v>0</v>
      </c>
      <c r="P150" s="63">
        <v>0</v>
      </c>
      <c r="Q150" s="64">
        <f t="shared" si="299"/>
        <v>17150</v>
      </c>
    </row>
    <row r="151" spans="1:17" ht="23.4" thickBot="1">
      <c r="A151" s="86" t="s">
        <v>24</v>
      </c>
      <c r="B151" s="61">
        <v>45</v>
      </c>
      <c r="C151" s="62">
        <v>38</v>
      </c>
      <c r="D151" s="62">
        <v>0</v>
      </c>
      <c r="E151" s="62">
        <v>130</v>
      </c>
      <c r="F151" s="62">
        <v>100</v>
      </c>
      <c r="G151" s="62">
        <v>0</v>
      </c>
      <c r="H151" s="63">
        <v>0</v>
      </c>
      <c r="I151" s="96">
        <f t="shared" si="298"/>
        <v>313</v>
      </c>
      <c r="J151" s="61">
        <v>11025</v>
      </c>
      <c r="K151" s="62">
        <v>9310</v>
      </c>
      <c r="L151" s="62">
        <v>0</v>
      </c>
      <c r="M151" s="62">
        <v>31850</v>
      </c>
      <c r="N151" s="62">
        <v>24500</v>
      </c>
      <c r="O151" s="62">
        <v>0</v>
      </c>
      <c r="P151" s="63">
        <v>0</v>
      </c>
      <c r="Q151" s="64">
        <f t="shared" si="299"/>
        <v>76685</v>
      </c>
    </row>
    <row r="152" spans="1:17" s="59" customFormat="1" ht="16.5" customHeight="1" thickBot="1">
      <c r="A152" s="92" t="s">
        <v>25</v>
      </c>
      <c r="B152" s="85">
        <f>SUM(B153:B154)</f>
        <v>35</v>
      </c>
      <c r="C152" s="85">
        <f t="shared" ref="C152:H152" si="300">SUM(C153:C154)</f>
        <v>35</v>
      </c>
      <c r="D152" s="85">
        <f t="shared" si="300"/>
        <v>0</v>
      </c>
      <c r="E152" s="85">
        <f t="shared" si="300"/>
        <v>38</v>
      </c>
      <c r="F152" s="85">
        <f t="shared" si="300"/>
        <v>54</v>
      </c>
      <c r="G152" s="85">
        <f t="shared" si="300"/>
        <v>0</v>
      </c>
      <c r="H152" s="105">
        <f t="shared" si="300"/>
        <v>0</v>
      </c>
      <c r="I152" s="76">
        <f t="shared" ref="I152:Q152" si="301">SUM(I153:I154)</f>
        <v>162</v>
      </c>
      <c r="J152" s="85">
        <f t="shared" si="301"/>
        <v>10920</v>
      </c>
      <c r="K152" s="85">
        <f t="shared" si="301"/>
        <v>12600</v>
      </c>
      <c r="L152" s="85">
        <f t="shared" si="301"/>
        <v>0</v>
      </c>
      <c r="M152" s="85">
        <f t="shared" si="301"/>
        <v>15120</v>
      </c>
      <c r="N152" s="85">
        <f t="shared" si="301"/>
        <v>21000</v>
      </c>
      <c r="O152" s="85">
        <f t="shared" si="301"/>
        <v>0</v>
      </c>
      <c r="P152" s="105">
        <f t="shared" si="301"/>
        <v>0</v>
      </c>
      <c r="Q152" s="58">
        <f t="shared" si="301"/>
        <v>59640</v>
      </c>
    </row>
    <row r="153" spans="1:17" ht="22.8">
      <c r="A153" s="93" t="s">
        <v>26</v>
      </c>
      <c r="B153" s="61">
        <v>4</v>
      </c>
      <c r="C153" s="62">
        <v>10</v>
      </c>
      <c r="D153" s="62">
        <v>0</v>
      </c>
      <c r="E153" s="62">
        <v>16</v>
      </c>
      <c r="F153" s="62">
        <v>21</v>
      </c>
      <c r="G153" s="62">
        <v>0</v>
      </c>
      <c r="H153" s="63">
        <v>0</v>
      </c>
      <c r="I153" s="96">
        <f>SUM(B153:H153)</f>
        <v>51</v>
      </c>
      <c r="J153" s="61">
        <v>2240</v>
      </c>
      <c r="K153" s="62">
        <v>5600</v>
      </c>
      <c r="L153" s="62">
        <v>0</v>
      </c>
      <c r="M153" s="62">
        <v>8960</v>
      </c>
      <c r="N153" s="62">
        <v>11760</v>
      </c>
      <c r="O153" s="62">
        <v>0</v>
      </c>
      <c r="P153" s="63">
        <v>0</v>
      </c>
      <c r="Q153" s="64">
        <f>SUM(J153:P153)</f>
        <v>28560</v>
      </c>
    </row>
    <row r="154" spans="1:17" ht="23.4" thickBot="1">
      <c r="A154" s="93" t="s">
        <v>27</v>
      </c>
      <c r="B154" s="61">
        <v>31</v>
      </c>
      <c r="C154" s="62">
        <v>25</v>
      </c>
      <c r="D154" s="62">
        <v>0</v>
      </c>
      <c r="E154" s="62">
        <v>22</v>
      </c>
      <c r="F154" s="62">
        <v>33</v>
      </c>
      <c r="G154" s="62">
        <v>0</v>
      </c>
      <c r="H154" s="63">
        <v>0</v>
      </c>
      <c r="I154" s="96">
        <f>SUM(B154:H154)</f>
        <v>111</v>
      </c>
      <c r="J154" s="61">
        <v>8680</v>
      </c>
      <c r="K154" s="62">
        <v>7000</v>
      </c>
      <c r="L154" s="62">
        <v>0</v>
      </c>
      <c r="M154" s="62">
        <v>6160</v>
      </c>
      <c r="N154" s="62">
        <v>9240</v>
      </c>
      <c r="O154" s="62">
        <v>0</v>
      </c>
      <c r="P154" s="63">
        <v>0</v>
      </c>
      <c r="Q154" s="64">
        <f>SUM(J154:P154)</f>
        <v>31080</v>
      </c>
    </row>
    <row r="155" spans="1:17" s="59" customFormat="1" ht="16.5" customHeight="1" thickBot="1">
      <c r="A155" s="92" t="s">
        <v>28</v>
      </c>
      <c r="B155" s="85">
        <f>SUM(B156:B157)</f>
        <v>4</v>
      </c>
      <c r="C155" s="85">
        <f t="shared" ref="C155:I155" si="302">SUM(C156:C157)</f>
        <v>15</v>
      </c>
      <c r="D155" s="85">
        <f t="shared" si="302"/>
        <v>0</v>
      </c>
      <c r="E155" s="85">
        <f t="shared" si="302"/>
        <v>15</v>
      </c>
      <c r="F155" s="85">
        <f t="shared" si="302"/>
        <v>21</v>
      </c>
      <c r="G155" s="85">
        <f t="shared" si="302"/>
        <v>0</v>
      </c>
      <c r="H155" s="105">
        <f t="shared" si="302"/>
        <v>0</v>
      </c>
      <c r="I155" s="76">
        <f t="shared" si="302"/>
        <v>55</v>
      </c>
      <c r="J155" s="85">
        <f t="shared" ref="J155:Q155" si="303">SUM(J156:J157)</f>
        <v>3150</v>
      </c>
      <c r="K155" s="85">
        <f t="shared" si="303"/>
        <v>13650</v>
      </c>
      <c r="L155" s="85">
        <f t="shared" si="303"/>
        <v>0</v>
      </c>
      <c r="M155" s="85">
        <f t="shared" si="303"/>
        <v>13125</v>
      </c>
      <c r="N155" s="85">
        <f t="shared" si="303"/>
        <v>14700</v>
      </c>
      <c r="O155" s="85">
        <f t="shared" si="303"/>
        <v>0</v>
      </c>
      <c r="P155" s="105">
        <f t="shared" si="303"/>
        <v>0</v>
      </c>
      <c r="Q155" s="58">
        <f t="shared" si="303"/>
        <v>44625</v>
      </c>
    </row>
    <row r="156" spans="1:17" ht="22.8">
      <c r="A156" s="93" t="s">
        <v>29</v>
      </c>
      <c r="B156" s="61">
        <v>2</v>
      </c>
      <c r="C156" s="62">
        <v>11</v>
      </c>
      <c r="D156" s="62">
        <v>0</v>
      </c>
      <c r="E156" s="62">
        <v>10</v>
      </c>
      <c r="F156" s="62">
        <v>7</v>
      </c>
      <c r="G156" s="62">
        <v>0</v>
      </c>
      <c r="H156" s="63">
        <v>0</v>
      </c>
      <c r="I156" s="96">
        <f>SUM(B156:H156)</f>
        <v>30</v>
      </c>
      <c r="J156" s="61">
        <v>2100</v>
      </c>
      <c r="K156" s="62">
        <v>11550</v>
      </c>
      <c r="L156" s="62">
        <v>0</v>
      </c>
      <c r="M156" s="62">
        <v>10500</v>
      </c>
      <c r="N156" s="62">
        <v>7350</v>
      </c>
      <c r="O156" s="62">
        <v>0</v>
      </c>
      <c r="P156" s="63">
        <v>0</v>
      </c>
      <c r="Q156" s="64">
        <f>SUM(J156:P156)</f>
        <v>31500</v>
      </c>
    </row>
    <row r="157" spans="1:17" ht="23.4" thickBot="1">
      <c r="A157" s="93" t="s">
        <v>30</v>
      </c>
      <c r="B157" s="61">
        <v>2</v>
      </c>
      <c r="C157" s="62">
        <v>4</v>
      </c>
      <c r="D157" s="62">
        <v>0</v>
      </c>
      <c r="E157" s="62">
        <v>5</v>
      </c>
      <c r="F157" s="62">
        <v>14</v>
      </c>
      <c r="G157" s="62">
        <v>0</v>
      </c>
      <c r="H157" s="63">
        <v>0</v>
      </c>
      <c r="I157" s="96">
        <f>SUM(B157:H157)</f>
        <v>25</v>
      </c>
      <c r="J157" s="61">
        <v>1050</v>
      </c>
      <c r="K157" s="62">
        <v>2100</v>
      </c>
      <c r="L157" s="62">
        <v>0</v>
      </c>
      <c r="M157" s="62">
        <v>2625</v>
      </c>
      <c r="N157" s="62">
        <v>7350</v>
      </c>
      <c r="O157" s="62">
        <v>0</v>
      </c>
      <c r="P157" s="63">
        <v>0</v>
      </c>
      <c r="Q157" s="64">
        <f>SUM(J157:P157)</f>
        <v>13125</v>
      </c>
    </row>
    <row r="158" spans="1:17" s="59" customFormat="1" ht="26.25" customHeight="1" thickBot="1">
      <c r="A158" s="92" t="s">
        <v>31</v>
      </c>
      <c r="B158" s="85">
        <f>SUM(B159:B160)</f>
        <v>454</v>
      </c>
      <c r="C158" s="85">
        <f t="shared" ref="C158:H158" si="304">SUM(C159:C160)</f>
        <v>489</v>
      </c>
      <c r="D158" s="85">
        <f t="shared" si="304"/>
        <v>0</v>
      </c>
      <c r="E158" s="85">
        <f t="shared" si="304"/>
        <v>570</v>
      </c>
      <c r="F158" s="85">
        <f t="shared" si="304"/>
        <v>219</v>
      </c>
      <c r="G158" s="85">
        <f t="shared" si="304"/>
        <v>0</v>
      </c>
      <c r="H158" s="105">
        <f t="shared" si="304"/>
        <v>0</v>
      </c>
      <c r="I158" s="76">
        <f t="shared" ref="I158:Q158" si="305">SUM(I159:I160)</f>
        <v>1732</v>
      </c>
      <c r="J158" s="85">
        <f t="shared" si="305"/>
        <v>12990</v>
      </c>
      <c r="K158" s="85">
        <f t="shared" si="305"/>
        <v>13980</v>
      </c>
      <c r="L158" s="85">
        <f t="shared" si="305"/>
        <v>0</v>
      </c>
      <c r="M158" s="85">
        <f t="shared" si="305"/>
        <v>16035</v>
      </c>
      <c r="N158" s="85">
        <f t="shared" si="305"/>
        <v>5820</v>
      </c>
      <c r="O158" s="85">
        <f t="shared" si="305"/>
        <v>0</v>
      </c>
      <c r="P158" s="105">
        <f t="shared" si="305"/>
        <v>0</v>
      </c>
      <c r="Q158" s="58">
        <f t="shared" si="305"/>
        <v>48825</v>
      </c>
    </row>
    <row r="159" spans="1:17" ht="22.8">
      <c r="A159" s="86" t="s">
        <v>32</v>
      </c>
      <c r="B159" s="61">
        <v>412</v>
      </c>
      <c r="C159" s="62">
        <v>443</v>
      </c>
      <c r="D159" s="62">
        <v>0</v>
      </c>
      <c r="E159" s="62">
        <v>499</v>
      </c>
      <c r="F159" s="62">
        <v>169</v>
      </c>
      <c r="G159" s="62">
        <v>0</v>
      </c>
      <c r="H159" s="63">
        <v>0</v>
      </c>
      <c r="I159" s="96">
        <f>SUM(B159:H159)</f>
        <v>1523</v>
      </c>
      <c r="J159" s="61">
        <v>12360</v>
      </c>
      <c r="K159" s="62">
        <v>13290</v>
      </c>
      <c r="L159" s="62">
        <v>0</v>
      </c>
      <c r="M159" s="62">
        <v>14970</v>
      </c>
      <c r="N159" s="62">
        <v>5070</v>
      </c>
      <c r="O159" s="62">
        <v>0</v>
      </c>
      <c r="P159" s="63">
        <v>0</v>
      </c>
      <c r="Q159" s="64">
        <f>SUM(J159:P159)</f>
        <v>45690</v>
      </c>
    </row>
    <row r="160" spans="1:17" ht="23.4" thickBot="1">
      <c r="A160" s="86" t="s">
        <v>162</v>
      </c>
      <c r="B160" s="61">
        <v>42</v>
      </c>
      <c r="C160" s="62">
        <v>46</v>
      </c>
      <c r="D160" s="62">
        <v>0</v>
      </c>
      <c r="E160" s="62">
        <v>71</v>
      </c>
      <c r="F160" s="62">
        <v>50</v>
      </c>
      <c r="G160" s="62">
        <v>0</v>
      </c>
      <c r="H160" s="63">
        <v>0</v>
      </c>
      <c r="I160" s="96">
        <f>SUM(B160:H160)</f>
        <v>209</v>
      </c>
      <c r="J160" s="61">
        <v>630</v>
      </c>
      <c r="K160" s="62">
        <v>690</v>
      </c>
      <c r="L160" s="62">
        <v>0</v>
      </c>
      <c r="M160" s="62">
        <v>1065</v>
      </c>
      <c r="N160" s="62">
        <v>750</v>
      </c>
      <c r="O160" s="62">
        <v>0</v>
      </c>
      <c r="P160" s="63">
        <v>0</v>
      </c>
      <c r="Q160" s="64">
        <f>SUM(J160:P160)</f>
        <v>3135</v>
      </c>
    </row>
    <row r="161" spans="1:17" s="59" customFormat="1" ht="26.25" customHeight="1" thickBot="1">
      <c r="A161" s="92" t="s">
        <v>34</v>
      </c>
      <c r="B161" s="85">
        <f>SUM(B162:B165)</f>
        <v>3548</v>
      </c>
      <c r="C161" s="85">
        <f t="shared" ref="C161" si="306">SUM(C162:C165)</f>
        <v>6168</v>
      </c>
      <c r="D161" s="85">
        <f t="shared" ref="D161" si="307">SUM(D162:D165)</f>
        <v>0</v>
      </c>
      <c r="E161" s="85">
        <f t="shared" ref="E161" si="308">SUM(E162:E165)</f>
        <v>8205</v>
      </c>
      <c r="F161" s="85">
        <f t="shared" ref="F161" si="309">SUM(F162:F165)</f>
        <v>6060</v>
      </c>
      <c r="G161" s="85">
        <f t="shared" ref="G161" si="310">SUM(G162:G165)</f>
        <v>0</v>
      </c>
      <c r="H161" s="105">
        <f t="shared" ref="H161" si="311">SUM(H162:H165)</f>
        <v>0</v>
      </c>
      <c r="I161" s="76">
        <f t="shared" ref="I161:Q161" si="312">SUM(I162:I165)</f>
        <v>23981</v>
      </c>
      <c r="J161" s="85">
        <f t="shared" si="312"/>
        <v>267810</v>
      </c>
      <c r="K161" s="85">
        <f t="shared" si="312"/>
        <v>457635</v>
      </c>
      <c r="L161" s="85">
        <f t="shared" si="312"/>
        <v>0</v>
      </c>
      <c r="M161" s="85">
        <f t="shared" si="312"/>
        <v>627555</v>
      </c>
      <c r="N161" s="85">
        <f t="shared" si="312"/>
        <v>422490</v>
      </c>
      <c r="O161" s="85">
        <f t="shared" si="312"/>
        <v>0</v>
      </c>
      <c r="P161" s="105">
        <f t="shared" si="312"/>
        <v>0</v>
      </c>
      <c r="Q161" s="58">
        <f t="shared" si="312"/>
        <v>1775490</v>
      </c>
    </row>
    <row r="162" spans="1:17" ht="22.8">
      <c r="A162" s="93" t="s">
        <v>35</v>
      </c>
      <c r="B162" s="61">
        <v>1017</v>
      </c>
      <c r="C162" s="62">
        <v>2258</v>
      </c>
      <c r="D162" s="62">
        <v>0</v>
      </c>
      <c r="E162" s="62">
        <v>2179</v>
      </c>
      <c r="F162" s="62">
        <v>1749</v>
      </c>
      <c r="G162" s="62">
        <v>0</v>
      </c>
      <c r="H162" s="63">
        <v>0</v>
      </c>
      <c r="I162" s="96">
        <f>SUM(B162:H162)</f>
        <v>7203</v>
      </c>
      <c r="J162" s="61">
        <v>61020</v>
      </c>
      <c r="K162" s="62">
        <v>135480</v>
      </c>
      <c r="L162" s="62">
        <v>0</v>
      </c>
      <c r="M162" s="62">
        <v>130740</v>
      </c>
      <c r="N162" s="62">
        <v>104940</v>
      </c>
      <c r="O162" s="62">
        <v>0</v>
      </c>
      <c r="P162" s="63">
        <v>0</v>
      </c>
      <c r="Q162" s="64">
        <f>SUM(J162:P162)</f>
        <v>432180</v>
      </c>
    </row>
    <row r="163" spans="1:17" ht="22.8">
      <c r="A163" s="93" t="s">
        <v>36</v>
      </c>
      <c r="B163" s="61">
        <v>50</v>
      </c>
      <c r="C163" s="62">
        <v>102</v>
      </c>
      <c r="D163" s="62">
        <v>0</v>
      </c>
      <c r="E163" s="62">
        <v>122</v>
      </c>
      <c r="F163" s="62">
        <v>298</v>
      </c>
      <c r="G163" s="62">
        <v>0</v>
      </c>
      <c r="H163" s="63">
        <v>0</v>
      </c>
      <c r="I163" s="96">
        <f>SUM(B163:H163)</f>
        <v>572</v>
      </c>
      <c r="J163" s="61">
        <v>1500</v>
      </c>
      <c r="K163" s="62">
        <v>3060</v>
      </c>
      <c r="L163" s="62">
        <v>0</v>
      </c>
      <c r="M163" s="62">
        <v>3660</v>
      </c>
      <c r="N163" s="62">
        <v>8940</v>
      </c>
      <c r="O163" s="62">
        <v>0</v>
      </c>
      <c r="P163" s="63">
        <v>0</v>
      </c>
      <c r="Q163" s="64">
        <f>SUM(J163:P163)</f>
        <v>17160</v>
      </c>
    </row>
    <row r="164" spans="1:17" ht="22.8">
      <c r="A164" s="86" t="s">
        <v>37</v>
      </c>
      <c r="B164" s="61">
        <v>2081</v>
      </c>
      <c r="C164" s="62">
        <v>3283</v>
      </c>
      <c r="D164" s="62">
        <v>0</v>
      </c>
      <c r="E164" s="62">
        <v>5055</v>
      </c>
      <c r="F164" s="62">
        <v>2845</v>
      </c>
      <c r="G164" s="62">
        <v>0</v>
      </c>
      <c r="H164" s="63">
        <v>0</v>
      </c>
      <c r="I164" s="96">
        <f>SUM(B164:H164)</f>
        <v>13264</v>
      </c>
      <c r="J164" s="61">
        <v>187290</v>
      </c>
      <c r="K164" s="62">
        <v>295470</v>
      </c>
      <c r="L164" s="62">
        <v>0</v>
      </c>
      <c r="M164" s="62">
        <v>454950</v>
      </c>
      <c r="N164" s="62">
        <v>256050</v>
      </c>
      <c r="O164" s="62">
        <v>0</v>
      </c>
      <c r="P164" s="63">
        <v>0</v>
      </c>
      <c r="Q164" s="64">
        <f>SUM(J164:P164)</f>
        <v>1193760</v>
      </c>
    </row>
    <row r="165" spans="1:17" ht="23.4" thickBot="1">
      <c r="A165" s="86" t="s">
        <v>38</v>
      </c>
      <c r="B165" s="61">
        <v>400</v>
      </c>
      <c r="C165" s="62">
        <v>525</v>
      </c>
      <c r="D165" s="62">
        <v>0</v>
      </c>
      <c r="E165" s="62">
        <v>849</v>
      </c>
      <c r="F165" s="62">
        <v>1168</v>
      </c>
      <c r="G165" s="62">
        <v>0</v>
      </c>
      <c r="H165" s="63">
        <v>0</v>
      </c>
      <c r="I165" s="96">
        <f>SUM(B165:H165)</f>
        <v>2942</v>
      </c>
      <c r="J165" s="61">
        <v>18000</v>
      </c>
      <c r="K165" s="62">
        <v>23625</v>
      </c>
      <c r="L165" s="62">
        <v>0</v>
      </c>
      <c r="M165" s="62">
        <v>38205</v>
      </c>
      <c r="N165" s="62">
        <v>52560</v>
      </c>
      <c r="O165" s="62">
        <v>0</v>
      </c>
      <c r="P165" s="63">
        <v>0</v>
      </c>
      <c r="Q165" s="64">
        <f>SUM(J165:P165)</f>
        <v>132390</v>
      </c>
    </row>
    <row r="166" spans="1:17" s="59" customFormat="1" ht="26.25" customHeight="1" thickBot="1">
      <c r="A166" s="92" t="s">
        <v>39</v>
      </c>
      <c r="B166" s="85">
        <f>SUM(B167:B168)</f>
        <v>44</v>
      </c>
      <c r="C166" s="85">
        <f t="shared" ref="C166:H166" si="313">SUM(C167:C168)</f>
        <v>117</v>
      </c>
      <c r="D166" s="85">
        <f t="shared" si="313"/>
        <v>0</v>
      </c>
      <c r="E166" s="85">
        <f t="shared" si="313"/>
        <v>126</v>
      </c>
      <c r="F166" s="85">
        <f t="shared" si="313"/>
        <v>62</v>
      </c>
      <c r="G166" s="85">
        <f t="shared" si="313"/>
        <v>0</v>
      </c>
      <c r="H166" s="105">
        <f t="shared" si="313"/>
        <v>0</v>
      </c>
      <c r="I166" s="76">
        <f t="shared" ref="I166:Q166" si="314">SUM(I167:I168)</f>
        <v>349</v>
      </c>
      <c r="J166" s="85">
        <f t="shared" si="314"/>
        <v>6545</v>
      </c>
      <c r="K166" s="85">
        <f t="shared" si="314"/>
        <v>17085</v>
      </c>
      <c r="L166" s="85">
        <f t="shared" si="314"/>
        <v>0</v>
      </c>
      <c r="M166" s="85">
        <f t="shared" si="314"/>
        <v>18700</v>
      </c>
      <c r="N166" s="85">
        <f t="shared" si="314"/>
        <v>8075</v>
      </c>
      <c r="O166" s="85">
        <f t="shared" si="314"/>
        <v>0</v>
      </c>
      <c r="P166" s="105">
        <f t="shared" si="314"/>
        <v>0</v>
      </c>
      <c r="Q166" s="58">
        <f t="shared" si="314"/>
        <v>50405</v>
      </c>
    </row>
    <row r="167" spans="1:17" ht="22.8">
      <c r="A167" s="93" t="s">
        <v>40</v>
      </c>
      <c r="B167" s="61">
        <v>33</v>
      </c>
      <c r="C167" s="62">
        <v>84</v>
      </c>
      <c r="D167" s="62">
        <v>0</v>
      </c>
      <c r="E167" s="62">
        <v>94</v>
      </c>
      <c r="F167" s="62">
        <v>33</v>
      </c>
      <c r="G167" s="62">
        <v>0</v>
      </c>
      <c r="H167" s="63">
        <v>0</v>
      </c>
      <c r="I167" s="96">
        <f>SUM(B167:H167)</f>
        <v>244</v>
      </c>
      <c r="J167" s="61">
        <v>5610</v>
      </c>
      <c r="K167" s="62">
        <v>14280</v>
      </c>
      <c r="L167" s="62">
        <v>0</v>
      </c>
      <c r="M167" s="62">
        <v>15980</v>
      </c>
      <c r="N167" s="62">
        <v>5610</v>
      </c>
      <c r="O167" s="62">
        <v>0</v>
      </c>
      <c r="P167" s="63">
        <v>0</v>
      </c>
      <c r="Q167" s="64">
        <f>SUM(J167:P167)</f>
        <v>41480</v>
      </c>
    </row>
    <row r="168" spans="1:17" ht="23.4" thickBot="1">
      <c r="A168" s="93" t="s">
        <v>41</v>
      </c>
      <c r="B168" s="61">
        <v>11</v>
      </c>
      <c r="C168" s="62">
        <v>33</v>
      </c>
      <c r="D168" s="62">
        <v>0</v>
      </c>
      <c r="E168" s="62">
        <v>32</v>
      </c>
      <c r="F168" s="62">
        <v>29</v>
      </c>
      <c r="G168" s="62">
        <v>0</v>
      </c>
      <c r="H168" s="63">
        <v>0</v>
      </c>
      <c r="I168" s="96">
        <f>SUM(B168:H168)</f>
        <v>105</v>
      </c>
      <c r="J168" s="61">
        <v>935</v>
      </c>
      <c r="K168" s="62">
        <v>2805</v>
      </c>
      <c r="L168" s="62">
        <v>0</v>
      </c>
      <c r="M168" s="62">
        <v>2720</v>
      </c>
      <c r="N168" s="62">
        <v>2465</v>
      </c>
      <c r="O168" s="62">
        <v>0</v>
      </c>
      <c r="P168" s="63">
        <v>0</v>
      </c>
      <c r="Q168" s="64">
        <f>SUM(J168:P168)</f>
        <v>8925</v>
      </c>
    </row>
    <row r="169" spans="1:17" s="59" customFormat="1" ht="26.25" customHeight="1" thickBot="1">
      <c r="A169" s="92" t="s">
        <v>42</v>
      </c>
      <c r="B169" s="85">
        <f>SUM(B170:B171)</f>
        <v>52</v>
      </c>
      <c r="C169" s="85">
        <f t="shared" ref="C169:H169" si="315">SUM(C170:C171)</f>
        <v>192</v>
      </c>
      <c r="D169" s="85">
        <f t="shared" si="315"/>
        <v>0</v>
      </c>
      <c r="E169" s="85">
        <f t="shared" si="315"/>
        <v>188</v>
      </c>
      <c r="F169" s="85">
        <f t="shared" si="315"/>
        <v>178</v>
      </c>
      <c r="G169" s="85">
        <f t="shared" si="315"/>
        <v>0</v>
      </c>
      <c r="H169" s="105">
        <f t="shared" si="315"/>
        <v>0</v>
      </c>
      <c r="I169" s="76">
        <f t="shared" ref="I169:Q169" si="316">SUM(I170:I171)</f>
        <v>610</v>
      </c>
      <c r="J169" s="85">
        <f t="shared" si="316"/>
        <v>11640</v>
      </c>
      <c r="K169" s="85">
        <f t="shared" si="316"/>
        <v>42240</v>
      </c>
      <c r="L169" s="85">
        <f t="shared" si="316"/>
        <v>0</v>
      </c>
      <c r="M169" s="85">
        <f t="shared" si="316"/>
        <v>41760</v>
      </c>
      <c r="N169" s="85">
        <f t="shared" si="316"/>
        <v>34320</v>
      </c>
      <c r="O169" s="85">
        <f t="shared" si="316"/>
        <v>0</v>
      </c>
      <c r="P169" s="105">
        <f t="shared" si="316"/>
        <v>0</v>
      </c>
      <c r="Q169" s="58">
        <f t="shared" si="316"/>
        <v>129960</v>
      </c>
    </row>
    <row r="170" spans="1:17" ht="22.8">
      <c r="A170" s="93" t="s">
        <v>43</v>
      </c>
      <c r="B170" s="61">
        <v>45</v>
      </c>
      <c r="C170" s="62">
        <v>160</v>
      </c>
      <c r="D170" s="62">
        <v>0</v>
      </c>
      <c r="E170" s="62">
        <v>160</v>
      </c>
      <c r="F170" s="62">
        <v>108</v>
      </c>
      <c r="G170" s="62">
        <v>0</v>
      </c>
      <c r="H170" s="63">
        <v>0</v>
      </c>
      <c r="I170" s="96">
        <f>SUM(B170:H170)</f>
        <v>473</v>
      </c>
      <c r="J170" s="61">
        <v>10800</v>
      </c>
      <c r="K170" s="62">
        <v>38400</v>
      </c>
      <c r="L170" s="62">
        <v>0</v>
      </c>
      <c r="M170" s="62">
        <v>38400</v>
      </c>
      <c r="N170" s="62">
        <v>25920</v>
      </c>
      <c r="O170" s="62">
        <v>0</v>
      </c>
      <c r="P170" s="63">
        <v>0</v>
      </c>
      <c r="Q170" s="64">
        <f>SUM(J170:P170)</f>
        <v>113520</v>
      </c>
    </row>
    <row r="171" spans="1:17" ht="23.4" thickBot="1">
      <c r="A171" s="93" t="s">
        <v>44</v>
      </c>
      <c r="B171" s="61">
        <v>7</v>
      </c>
      <c r="C171" s="62">
        <v>32</v>
      </c>
      <c r="D171" s="62">
        <v>0</v>
      </c>
      <c r="E171" s="62">
        <v>28</v>
      </c>
      <c r="F171" s="62">
        <v>70</v>
      </c>
      <c r="G171" s="62">
        <v>0</v>
      </c>
      <c r="H171" s="63">
        <v>0</v>
      </c>
      <c r="I171" s="96">
        <f>SUM(B171:H171)</f>
        <v>137</v>
      </c>
      <c r="J171" s="61">
        <v>840</v>
      </c>
      <c r="K171" s="62">
        <v>3840</v>
      </c>
      <c r="L171" s="62">
        <v>0</v>
      </c>
      <c r="M171" s="62">
        <v>3360</v>
      </c>
      <c r="N171" s="62">
        <v>8400</v>
      </c>
      <c r="O171" s="62">
        <v>0</v>
      </c>
      <c r="P171" s="63">
        <v>0</v>
      </c>
      <c r="Q171" s="64">
        <f>SUM(J171:P171)</f>
        <v>16440</v>
      </c>
    </row>
    <row r="172" spans="1:17" s="59" customFormat="1" ht="26.25" customHeight="1" thickBot="1">
      <c r="A172" s="92" t="s">
        <v>45</v>
      </c>
      <c r="B172" s="85">
        <f>SUM(B173:B180)</f>
        <v>56</v>
      </c>
      <c r="C172" s="85">
        <f t="shared" ref="C172" si="317">SUM(C173:C180)</f>
        <v>190</v>
      </c>
      <c r="D172" s="85">
        <f t="shared" ref="D172" si="318">SUM(D173:D180)</f>
        <v>0</v>
      </c>
      <c r="E172" s="85">
        <f t="shared" ref="E172" si="319">SUM(E173:E180)</f>
        <v>191</v>
      </c>
      <c r="F172" s="85">
        <f t="shared" ref="F172" si="320">SUM(F173:F180)</f>
        <v>136</v>
      </c>
      <c r="G172" s="85">
        <f t="shared" ref="G172" si="321">SUM(G173:G180)</f>
        <v>0</v>
      </c>
      <c r="H172" s="105">
        <f t="shared" ref="H172" si="322">SUM(H173:H180)</f>
        <v>0</v>
      </c>
      <c r="I172" s="76">
        <f t="shared" ref="I172:Q172" si="323">SUM(I173:I180)</f>
        <v>573</v>
      </c>
      <c r="J172" s="85">
        <f t="shared" si="323"/>
        <v>12460</v>
      </c>
      <c r="K172" s="85">
        <f t="shared" si="323"/>
        <v>44697</v>
      </c>
      <c r="L172" s="85">
        <f t="shared" si="323"/>
        <v>0</v>
      </c>
      <c r="M172" s="85">
        <f t="shared" si="323"/>
        <v>46562</v>
      </c>
      <c r="N172" s="85">
        <f t="shared" si="323"/>
        <v>30493</v>
      </c>
      <c r="O172" s="85">
        <f t="shared" si="323"/>
        <v>0</v>
      </c>
      <c r="P172" s="105">
        <f t="shared" si="323"/>
        <v>0</v>
      </c>
      <c r="Q172" s="58">
        <f t="shared" si="323"/>
        <v>134212</v>
      </c>
    </row>
    <row r="173" spans="1:17" ht="22.8">
      <c r="A173" s="86" t="s">
        <v>163</v>
      </c>
      <c r="B173" s="61">
        <v>10</v>
      </c>
      <c r="C173" s="62">
        <v>28</v>
      </c>
      <c r="D173" s="62">
        <v>0</v>
      </c>
      <c r="E173" s="62">
        <v>22</v>
      </c>
      <c r="F173" s="62">
        <v>22</v>
      </c>
      <c r="G173" s="62">
        <v>0</v>
      </c>
      <c r="H173" s="63">
        <v>0</v>
      </c>
      <c r="I173" s="96">
        <f t="shared" ref="I173:I180" si="324">SUM(B173:H173)</f>
        <v>82</v>
      </c>
      <c r="J173" s="61">
        <v>1940</v>
      </c>
      <c r="K173" s="62">
        <v>5432</v>
      </c>
      <c r="L173" s="62">
        <v>0</v>
      </c>
      <c r="M173" s="62">
        <v>4268</v>
      </c>
      <c r="N173" s="62">
        <v>4268</v>
      </c>
      <c r="O173" s="62">
        <v>0</v>
      </c>
      <c r="P173" s="63">
        <v>0</v>
      </c>
      <c r="Q173" s="64">
        <f t="shared" ref="Q173:Q180" si="325">SUM(J173:P173)</f>
        <v>15908</v>
      </c>
    </row>
    <row r="174" spans="1:17" ht="22.8">
      <c r="A174" s="86" t="s">
        <v>164</v>
      </c>
      <c r="B174" s="61">
        <v>0</v>
      </c>
      <c r="C174" s="62">
        <v>0</v>
      </c>
      <c r="D174" s="62">
        <v>0</v>
      </c>
      <c r="E174" s="62">
        <v>2</v>
      </c>
      <c r="F174" s="62">
        <v>5</v>
      </c>
      <c r="G174" s="62">
        <v>0</v>
      </c>
      <c r="H174" s="63">
        <v>0</v>
      </c>
      <c r="I174" s="96">
        <f t="shared" si="324"/>
        <v>7</v>
      </c>
      <c r="J174" s="61">
        <v>0</v>
      </c>
      <c r="K174" s="62">
        <v>0</v>
      </c>
      <c r="L174" s="62">
        <v>0</v>
      </c>
      <c r="M174" s="62">
        <v>194</v>
      </c>
      <c r="N174" s="62">
        <v>485</v>
      </c>
      <c r="O174" s="62">
        <v>0</v>
      </c>
      <c r="P174" s="63">
        <v>0</v>
      </c>
      <c r="Q174" s="64">
        <f t="shared" si="325"/>
        <v>679</v>
      </c>
    </row>
    <row r="175" spans="1:17" ht="22.8">
      <c r="A175" s="86" t="s">
        <v>48</v>
      </c>
      <c r="B175" s="61">
        <v>5</v>
      </c>
      <c r="C175" s="62">
        <v>20</v>
      </c>
      <c r="D175" s="62">
        <v>0</v>
      </c>
      <c r="E175" s="62">
        <v>28</v>
      </c>
      <c r="F175" s="62">
        <v>9</v>
      </c>
      <c r="G175" s="62">
        <v>0</v>
      </c>
      <c r="H175" s="63">
        <v>0</v>
      </c>
      <c r="I175" s="96">
        <f t="shared" si="324"/>
        <v>62</v>
      </c>
      <c r="J175" s="61">
        <v>1500</v>
      </c>
      <c r="K175" s="62">
        <v>6000</v>
      </c>
      <c r="L175" s="62">
        <v>0</v>
      </c>
      <c r="M175" s="62">
        <v>8400</v>
      </c>
      <c r="N175" s="62">
        <v>2700</v>
      </c>
      <c r="O175" s="62">
        <v>0</v>
      </c>
      <c r="P175" s="63">
        <v>0</v>
      </c>
      <c r="Q175" s="64">
        <f t="shared" si="325"/>
        <v>18600</v>
      </c>
    </row>
    <row r="176" spans="1:17" ht="22.8">
      <c r="A176" s="86" t="s">
        <v>49</v>
      </c>
      <c r="B176" s="61">
        <v>8</v>
      </c>
      <c r="C176" s="62">
        <v>14</v>
      </c>
      <c r="D176" s="62">
        <v>0</v>
      </c>
      <c r="E176" s="62">
        <v>17</v>
      </c>
      <c r="F176" s="62">
        <v>14</v>
      </c>
      <c r="G176" s="62">
        <v>0</v>
      </c>
      <c r="H176" s="63">
        <v>0</v>
      </c>
      <c r="I176" s="96">
        <f t="shared" si="324"/>
        <v>53</v>
      </c>
      <c r="J176" s="61">
        <v>1200</v>
      </c>
      <c r="K176" s="62">
        <v>2100</v>
      </c>
      <c r="L176" s="62">
        <v>0</v>
      </c>
      <c r="M176" s="62">
        <v>2550</v>
      </c>
      <c r="N176" s="62">
        <v>2100</v>
      </c>
      <c r="O176" s="62">
        <v>0</v>
      </c>
      <c r="P176" s="63">
        <v>0</v>
      </c>
      <c r="Q176" s="64">
        <f t="shared" si="325"/>
        <v>7950</v>
      </c>
    </row>
    <row r="177" spans="1:17" ht="22.8">
      <c r="A177" s="86" t="s">
        <v>165</v>
      </c>
      <c r="B177" s="61">
        <v>15</v>
      </c>
      <c r="C177" s="62">
        <v>77</v>
      </c>
      <c r="D177" s="62">
        <v>0</v>
      </c>
      <c r="E177" s="62">
        <v>53</v>
      </c>
      <c r="F177" s="62">
        <v>40</v>
      </c>
      <c r="G177" s="62">
        <v>0</v>
      </c>
      <c r="H177" s="63">
        <v>0</v>
      </c>
      <c r="I177" s="96">
        <f t="shared" si="324"/>
        <v>185</v>
      </c>
      <c r="J177" s="61">
        <v>3450</v>
      </c>
      <c r="K177" s="62">
        <v>17710</v>
      </c>
      <c r="L177" s="62">
        <v>0</v>
      </c>
      <c r="M177" s="62">
        <v>12190</v>
      </c>
      <c r="N177" s="62">
        <v>9200</v>
      </c>
      <c r="O177" s="62">
        <v>0</v>
      </c>
      <c r="P177" s="63">
        <v>0</v>
      </c>
      <c r="Q177" s="64">
        <f t="shared" si="325"/>
        <v>42550</v>
      </c>
    </row>
    <row r="178" spans="1:17" ht="22.8">
      <c r="A178" s="86" t="s">
        <v>166</v>
      </c>
      <c r="B178" s="61">
        <v>1</v>
      </c>
      <c r="C178" s="62">
        <v>6</v>
      </c>
      <c r="D178" s="62">
        <v>0</v>
      </c>
      <c r="E178" s="62">
        <v>4</v>
      </c>
      <c r="F178" s="62">
        <v>12</v>
      </c>
      <c r="G178" s="62">
        <v>0</v>
      </c>
      <c r="H178" s="63">
        <v>0</v>
      </c>
      <c r="I178" s="96">
        <f t="shared" si="324"/>
        <v>23</v>
      </c>
      <c r="J178" s="61">
        <v>115</v>
      </c>
      <c r="K178" s="62">
        <v>690</v>
      </c>
      <c r="L178" s="62">
        <v>0</v>
      </c>
      <c r="M178" s="62">
        <v>460</v>
      </c>
      <c r="N178" s="62">
        <v>1380</v>
      </c>
      <c r="O178" s="62">
        <v>0</v>
      </c>
      <c r="P178" s="63">
        <v>0</v>
      </c>
      <c r="Q178" s="64">
        <f t="shared" si="325"/>
        <v>2645</v>
      </c>
    </row>
    <row r="179" spans="1:17" ht="22.8">
      <c r="A179" s="86" t="s">
        <v>52</v>
      </c>
      <c r="B179" s="61">
        <v>6</v>
      </c>
      <c r="C179" s="62">
        <v>24</v>
      </c>
      <c r="D179" s="62">
        <v>0</v>
      </c>
      <c r="E179" s="62">
        <v>35</v>
      </c>
      <c r="F179" s="62">
        <v>22</v>
      </c>
      <c r="G179" s="62">
        <v>0</v>
      </c>
      <c r="H179" s="63">
        <v>0</v>
      </c>
      <c r="I179" s="96">
        <f t="shared" si="324"/>
        <v>87</v>
      </c>
      <c r="J179" s="61">
        <v>2220</v>
      </c>
      <c r="K179" s="62">
        <v>8880</v>
      </c>
      <c r="L179" s="62">
        <v>0</v>
      </c>
      <c r="M179" s="62">
        <v>12950</v>
      </c>
      <c r="N179" s="62">
        <v>8140</v>
      </c>
      <c r="O179" s="62">
        <v>0</v>
      </c>
      <c r="P179" s="63">
        <v>0</v>
      </c>
      <c r="Q179" s="64">
        <f t="shared" si="325"/>
        <v>32190</v>
      </c>
    </row>
    <row r="180" spans="1:17" ht="23.4" thickBot="1">
      <c r="A180" s="86" t="s">
        <v>53</v>
      </c>
      <c r="B180" s="61">
        <v>11</v>
      </c>
      <c r="C180" s="62">
        <v>21</v>
      </c>
      <c r="D180" s="62">
        <v>0</v>
      </c>
      <c r="E180" s="62">
        <v>30</v>
      </c>
      <c r="F180" s="62">
        <v>12</v>
      </c>
      <c r="G180" s="62">
        <v>0</v>
      </c>
      <c r="H180" s="63">
        <v>0</v>
      </c>
      <c r="I180" s="96">
        <f t="shared" si="324"/>
        <v>74</v>
      </c>
      <c r="J180" s="61">
        <v>2035</v>
      </c>
      <c r="K180" s="62">
        <v>3885</v>
      </c>
      <c r="L180" s="62">
        <v>0</v>
      </c>
      <c r="M180" s="62">
        <v>5550</v>
      </c>
      <c r="N180" s="62">
        <v>2220</v>
      </c>
      <c r="O180" s="62">
        <v>0</v>
      </c>
      <c r="P180" s="63">
        <v>0</v>
      </c>
      <c r="Q180" s="64">
        <f t="shared" si="325"/>
        <v>13690</v>
      </c>
    </row>
    <row r="181" spans="1:17" s="59" customFormat="1" ht="26.25" customHeight="1" thickBot="1">
      <c r="A181" s="92" t="s">
        <v>54</v>
      </c>
      <c r="B181" s="85">
        <f>SUM(B182:B183)</f>
        <v>30</v>
      </c>
      <c r="C181" s="85">
        <f t="shared" ref="C181:H181" si="326">SUM(C182:C183)</f>
        <v>92</v>
      </c>
      <c r="D181" s="85">
        <f t="shared" si="326"/>
        <v>0</v>
      </c>
      <c r="E181" s="85">
        <f t="shared" si="326"/>
        <v>79</v>
      </c>
      <c r="F181" s="85">
        <f t="shared" si="326"/>
        <v>80</v>
      </c>
      <c r="G181" s="85">
        <f t="shared" si="326"/>
        <v>0</v>
      </c>
      <c r="H181" s="105">
        <f t="shared" si="326"/>
        <v>0</v>
      </c>
      <c r="I181" s="76">
        <f t="shared" ref="I181:Q181" si="327">SUM(I182:I183)</f>
        <v>281</v>
      </c>
      <c r="J181" s="85">
        <f t="shared" si="327"/>
        <v>10710</v>
      </c>
      <c r="K181" s="85">
        <f t="shared" si="327"/>
        <v>35700</v>
      </c>
      <c r="L181" s="85">
        <f t="shared" si="327"/>
        <v>0</v>
      </c>
      <c r="M181" s="85">
        <f t="shared" si="327"/>
        <v>29820</v>
      </c>
      <c r="N181" s="85">
        <f t="shared" si="327"/>
        <v>27300</v>
      </c>
      <c r="O181" s="85">
        <f t="shared" si="327"/>
        <v>0</v>
      </c>
      <c r="P181" s="105">
        <f t="shared" si="327"/>
        <v>0</v>
      </c>
      <c r="Q181" s="58">
        <f t="shared" si="327"/>
        <v>103530</v>
      </c>
    </row>
    <row r="182" spans="1:17" ht="22.8">
      <c r="A182" s="93" t="s">
        <v>55</v>
      </c>
      <c r="B182" s="61">
        <v>21</v>
      </c>
      <c r="C182" s="62">
        <v>78</v>
      </c>
      <c r="D182" s="62">
        <v>0</v>
      </c>
      <c r="E182" s="62">
        <v>63</v>
      </c>
      <c r="F182" s="62">
        <v>50</v>
      </c>
      <c r="G182" s="62">
        <v>0</v>
      </c>
      <c r="H182" s="63">
        <v>0</v>
      </c>
      <c r="I182" s="96">
        <f>SUM(B182:H182)</f>
        <v>212</v>
      </c>
      <c r="J182" s="61">
        <v>8820</v>
      </c>
      <c r="K182" s="62">
        <v>32760</v>
      </c>
      <c r="L182" s="62">
        <v>0</v>
      </c>
      <c r="M182" s="62">
        <v>26460</v>
      </c>
      <c r="N182" s="62">
        <v>21000</v>
      </c>
      <c r="O182" s="62">
        <v>0</v>
      </c>
      <c r="P182" s="63">
        <v>0</v>
      </c>
      <c r="Q182" s="64">
        <f>SUM(J182:P182)</f>
        <v>89040</v>
      </c>
    </row>
    <row r="183" spans="1:17" ht="23.4" thickBot="1">
      <c r="A183" s="93" t="s">
        <v>56</v>
      </c>
      <c r="B183" s="61">
        <v>9</v>
      </c>
      <c r="C183" s="62">
        <v>14</v>
      </c>
      <c r="D183" s="62">
        <v>0</v>
      </c>
      <c r="E183" s="62">
        <v>16</v>
      </c>
      <c r="F183" s="62">
        <v>30</v>
      </c>
      <c r="G183" s="62">
        <v>0</v>
      </c>
      <c r="H183" s="63">
        <v>0</v>
      </c>
      <c r="I183" s="96">
        <f>SUM(B183:H183)</f>
        <v>69</v>
      </c>
      <c r="J183" s="61">
        <v>1890</v>
      </c>
      <c r="K183" s="62">
        <v>2940</v>
      </c>
      <c r="L183" s="62">
        <v>0</v>
      </c>
      <c r="M183" s="62">
        <v>3360</v>
      </c>
      <c r="N183" s="62">
        <v>6300</v>
      </c>
      <c r="O183" s="62">
        <v>0</v>
      </c>
      <c r="P183" s="63">
        <v>0</v>
      </c>
      <c r="Q183" s="64">
        <f>SUM(J183:P183)</f>
        <v>14490</v>
      </c>
    </row>
    <row r="184" spans="1:17" s="59" customFormat="1" ht="26.25" customHeight="1" thickBot="1">
      <c r="A184" s="92" t="s">
        <v>178</v>
      </c>
      <c r="B184" s="85">
        <f>SUM(B185:B186)</f>
        <v>1</v>
      </c>
      <c r="C184" s="85">
        <f t="shared" ref="C184:H184" si="328">SUM(C185:C186)</f>
        <v>40</v>
      </c>
      <c r="D184" s="85">
        <f t="shared" si="328"/>
        <v>0</v>
      </c>
      <c r="E184" s="85">
        <f t="shared" si="328"/>
        <v>27</v>
      </c>
      <c r="F184" s="85">
        <f t="shared" si="328"/>
        <v>42</v>
      </c>
      <c r="G184" s="85">
        <f t="shared" si="328"/>
        <v>0</v>
      </c>
      <c r="H184" s="105">
        <f t="shared" si="328"/>
        <v>0</v>
      </c>
      <c r="I184" s="76">
        <f t="shared" ref="I184:Q184" si="329">SUM(I185:I186)</f>
        <v>110</v>
      </c>
      <c r="J184" s="85">
        <f t="shared" si="329"/>
        <v>800</v>
      </c>
      <c r="K184" s="85">
        <f t="shared" si="329"/>
        <v>28800</v>
      </c>
      <c r="L184" s="85">
        <f t="shared" si="329"/>
        <v>0</v>
      </c>
      <c r="M184" s="85">
        <f t="shared" si="329"/>
        <v>18400</v>
      </c>
      <c r="N184" s="85">
        <f t="shared" si="329"/>
        <v>28800</v>
      </c>
      <c r="O184" s="85">
        <f t="shared" si="329"/>
        <v>0</v>
      </c>
      <c r="P184" s="105">
        <f t="shared" si="329"/>
        <v>0</v>
      </c>
      <c r="Q184" s="58">
        <f t="shared" si="329"/>
        <v>76800</v>
      </c>
    </row>
    <row r="185" spans="1:17" ht="22.8">
      <c r="A185" s="93" t="s">
        <v>57</v>
      </c>
      <c r="B185" s="61">
        <v>1</v>
      </c>
      <c r="C185" s="62">
        <v>32</v>
      </c>
      <c r="D185" s="62">
        <v>0</v>
      </c>
      <c r="E185" s="62">
        <v>19</v>
      </c>
      <c r="F185" s="62">
        <v>30</v>
      </c>
      <c r="G185" s="62">
        <v>0</v>
      </c>
      <c r="H185" s="63">
        <v>0</v>
      </c>
      <c r="I185" s="96">
        <f>SUM(B185:H185)</f>
        <v>82</v>
      </c>
      <c r="J185" s="61">
        <v>800</v>
      </c>
      <c r="K185" s="62">
        <v>25600</v>
      </c>
      <c r="L185" s="62">
        <v>0</v>
      </c>
      <c r="M185" s="62">
        <v>15200</v>
      </c>
      <c r="N185" s="62">
        <v>24000</v>
      </c>
      <c r="O185" s="62">
        <v>0</v>
      </c>
      <c r="P185" s="63">
        <v>0</v>
      </c>
      <c r="Q185" s="64">
        <f>SUM(J185:P185)</f>
        <v>65600</v>
      </c>
    </row>
    <row r="186" spans="1:17" ht="23.4" thickBot="1">
      <c r="A186" s="93" t="s">
        <v>58</v>
      </c>
      <c r="B186" s="61">
        <v>0</v>
      </c>
      <c r="C186" s="62">
        <v>8</v>
      </c>
      <c r="D186" s="62">
        <v>0</v>
      </c>
      <c r="E186" s="62">
        <v>8</v>
      </c>
      <c r="F186" s="62">
        <v>12</v>
      </c>
      <c r="G186" s="62">
        <v>0</v>
      </c>
      <c r="H186" s="63">
        <v>0</v>
      </c>
      <c r="I186" s="96">
        <f>SUM(B186:H186)</f>
        <v>28</v>
      </c>
      <c r="J186" s="61">
        <v>0</v>
      </c>
      <c r="K186" s="62">
        <v>3200</v>
      </c>
      <c r="L186" s="62">
        <v>0</v>
      </c>
      <c r="M186" s="62">
        <v>3200</v>
      </c>
      <c r="N186" s="62">
        <v>4800</v>
      </c>
      <c r="O186" s="62">
        <v>0</v>
      </c>
      <c r="P186" s="63">
        <v>0</v>
      </c>
      <c r="Q186" s="64">
        <f>SUM(J186:P186)</f>
        <v>11200</v>
      </c>
    </row>
    <row r="187" spans="1:17" ht="23.4" thickBot="1">
      <c r="A187" s="92" t="s">
        <v>175</v>
      </c>
      <c r="B187" s="85">
        <f>SUM(B188:B189)</f>
        <v>131</v>
      </c>
      <c r="C187" s="85">
        <f t="shared" ref="C187:H187" si="330">SUM(C188:C189)</f>
        <v>210</v>
      </c>
      <c r="D187" s="85">
        <f t="shared" si="330"/>
        <v>0</v>
      </c>
      <c r="E187" s="85">
        <f t="shared" si="330"/>
        <v>207</v>
      </c>
      <c r="F187" s="85">
        <f t="shared" si="330"/>
        <v>57</v>
      </c>
      <c r="G187" s="85">
        <f t="shared" si="330"/>
        <v>0</v>
      </c>
      <c r="H187" s="105">
        <f t="shared" si="330"/>
        <v>0</v>
      </c>
      <c r="I187" s="76">
        <f>SUM(I188:I189)</f>
        <v>605</v>
      </c>
      <c r="J187" s="85">
        <f t="shared" ref="J187:P187" si="331">SUM(J188:J189)</f>
        <v>128</v>
      </c>
      <c r="K187" s="85">
        <f t="shared" si="331"/>
        <v>206.5</v>
      </c>
      <c r="L187" s="85">
        <f t="shared" si="331"/>
        <v>0</v>
      </c>
      <c r="M187" s="85">
        <f t="shared" si="331"/>
        <v>202</v>
      </c>
      <c r="N187" s="85">
        <f t="shared" si="331"/>
        <v>56.5</v>
      </c>
      <c r="O187" s="85">
        <f t="shared" si="331"/>
        <v>0</v>
      </c>
      <c r="P187" s="105">
        <f t="shared" si="331"/>
        <v>0</v>
      </c>
      <c r="Q187" s="58">
        <f t="shared" ref="Q187" si="332">SUM(Q188:Q189)</f>
        <v>593</v>
      </c>
    </row>
    <row r="188" spans="1:17" ht="22.8">
      <c r="A188" s="86" t="s">
        <v>176</v>
      </c>
      <c r="B188" s="61">
        <v>125</v>
      </c>
      <c r="C188" s="62">
        <v>203</v>
      </c>
      <c r="D188" s="62">
        <v>0</v>
      </c>
      <c r="E188" s="62">
        <v>197</v>
      </c>
      <c r="F188" s="62">
        <v>56</v>
      </c>
      <c r="G188" s="62">
        <v>0</v>
      </c>
      <c r="H188" s="63">
        <v>0</v>
      </c>
      <c r="I188" s="96">
        <f>SUM(B188:H188)</f>
        <v>581</v>
      </c>
      <c r="J188" s="94">
        <v>125</v>
      </c>
      <c r="K188" s="79">
        <v>203</v>
      </c>
      <c r="L188" s="79">
        <v>0</v>
      </c>
      <c r="M188" s="79">
        <v>197</v>
      </c>
      <c r="N188" s="79">
        <v>56</v>
      </c>
      <c r="O188" s="79">
        <v>0</v>
      </c>
      <c r="P188" s="95">
        <v>0</v>
      </c>
      <c r="Q188" s="64">
        <f>SUM(J188:P188)</f>
        <v>581</v>
      </c>
    </row>
    <row r="189" spans="1:17" ht="23.4" thickBot="1">
      <c r="A189" s="86" t="s">
        <v>177</v>
      </c>
      <c r="B189" s="61">
        <v>6</v>
      </c>
      <c r="C189" s="62">
        <v>7</v>
      </c>
      <c r="D189" s="62">
        <v>0</v>
      </c>
      <c r="E189" s="62">
        <v>10</v>
      </c>
      <c r="F189" s="62">
        <v>1</v>
      </c>
      <c r="G189" s="62">
        <v>0</v>
      </c>
      <c r="H189" s="63">
        <v>0</v>
      </c>
      <c r="I189" s="96">
        <f>SUM(B189:H189)</f>
        <v>24</v>
      </c>
      <c r="J189" s="94">
        <v>3</v>
      </c>
      <c r="K189" s="79">
        <v>3.5</v>
      </c>
      <c r="L189" s="79">
        <v>0</v>
      </c>
      <c r="M189" s="79">
        <v>5</v>
      </c>
      <c r="N189" s="79">
        <v>0.5</v>
      </c>
      <c r="O189" s="79">
        <v>0</v>
      </c>
      <c r="P189" s="95">
        <v>0</v>
      </c>
      <c r="Q189" s="64">
        <f>SUM(J189:P189)</f>
        <v>12</v>
      </c>
    </row>
    <row r="190" spans="1:17" s="59" customFormat="1" ht="16.5" customHeight="1" thickBot="1">
      <c r="A190" s="92" t="s">
        <v>59</v>
      </c>
      <c r="B190" s="85">
        <f>SUM(B191:B192)</f>
        <v>5</v>
      </c>
      <c r="C190" s="85">
        <f t="shared" ref="C190:H190" si="333">SUM(C191:C192)</f>
        <v>1</v>
      </c>
      <c r="D190" s="85">
        <f t="shared" si="333"/>
        <v>0</v>
      </c>
      <c r="E190" s="85">
        <f t="shared" si="333"/>
        <v>1</v>
      </c>
      <c r="F190" s="85">
        <f t="shared" si="333"/>
        <v>18</v>
      </c>
      <c r="G190" s="85">
        <f t="shared" si="333"/>
        <v>0</v>
      </c>
      <c r="H190" s="105">
        <f t="shared" si="333"/>
        <v>0</v>
      </c>
      <c r="I190" s="76">
        <f t="shared" ref="I190:Q190" si="334">SUM(I191:I192)</f>
        <v>25</v>
      </c>
      <c r="J190" s="85">
        <f t="shared" si="334"/>
        <v>595</v>
      </c>
      <c r="K190" s="85">
        <f t="shared" si="334"/>
        <v>170</v>
      </c>
      <c r="L190" s="85">
        <f t="shared" si="334"/>
        <v>0</v>
      </c>
      <c r="M190" s="85">
        <f t="shared" si="334"/>
        <v>170</v>
      </c>
      <c r="N190" s="85">
        <f t="shared" si="334"/>
        <v>2805</v>
      </c>
      <c r="O190" s="85">
        <f t="shared" si="334"/>
        <v>0</v>
      </c>
      <c r="P190" s="105">
        <f t="shared" si="334"/>
        <v>0</v>
      </c>
      <c r="Q190" s="58">
        <f t="shared" si="334"/>
        <v>3740</v>
      </c>
    </row>
    <row r="191" spans="1:17" ht="22.8">
      <c r="A191" s="93" t="s">
        <v>60</v>
      </c>
      <c r="B191" s="61">
        <v>2</v>
      </c>
      <c r="C191" s="62">
        <v>1</v>
      </c>
      <c r="D191" s="62">
        <v>0</v>
      </c>
      <c r="E191" s="62">
        <v>1</v>
      </c>
      <c r="F191" s="62">
        <v>15</v>
      </c>
      <c r="G191" s="62">
        <v>0</v>
      </c>
      <c r="H191" s="63">
        <v>0</v>
      </c>
      <c r="I191" s="96">
        <f>SUM(B191:H191)</f>
        <v>19</v>
      </c>
      <c r="J191" s="61">
        <v>340</v>
      </c>
      <c r="K191" s="62">
        <v>170</v>
      </c>
      <c r="L191" s="62">
        <v>0</v>
      </c>
      <c r="M191" s="62">
        <v>170</v>
      </c>
      <c r="N191" s="62">
        <v>2550</v>
      </c>
      <c r="O191" s="62">
        <v>0</v>
      </c>
      <c r="P191" s="63">
        <v>0</v>
      </c>
      <c r="Q191" s="64">
        <f>SUM(J191:P191)</f>
        <v>3230</v>
      </c>
    </row>
    <row r="192" spans="1:17" ht="23.4" thickBot="1">
      <c r="A192" s="93" t="s">
        <v>61</v>
      </c>
      <c r="B192" s="61">
        <v>3</v>
      </c>
      <c r="C192" s="62">
        <v>0</v>
      </c>
      <c r="D192" s="62">
        <v>0</v>
      </c>
      <c r="E192" s="62">
        <v>0</v>
      </c>
      <c r="F192" s="62">
        <v>3</v>
      </c>
      <c r="G192" s="62">
        <v>0</v>
      </c>
      <c r="H192" s="63">
        <v>0</v>
      </c>
      <c r="I192" s="96">
        <f>SUM(B192:H192)</f>
        <v>6</v>
      </c>
      <c r="J192" s="61">
        <v>255</v>
      </c>
      <c r="K192" s="62">
        <v>0</v>
      </c>
      <c r="L192" s="62">
        <v>0</v>
      </c>
      <c r="M192" s="62">
        <v>0</v>
      </c>
      <c r="N192" s="62">
        <v>255</v>
      </c>
      <c r="O192" s="62">
        <v>0</v>
      </c>
      <c r="P192" s="63">
        <v>0</v>
      </c>
      <c r="Q192" s="64">
        <f>SUM(J192:P192)</f>
        <v>510</v>
      </c>
    </row>
    <row r="193" spans="1:17" s="59" customFormat="1" ht="16.5" customHeight="1" thickBot="1">
      <c r="A193" s="92" t="s">
        <v>62</v>
      </c>
      <c r="B193" s="85">
        <f>SUM(B194:B195)</f>
        <v>0</v>
      </c>
      <c r="C193" s="85">
        <f t="shared" ref="C193:H193" si="335">SUM(C194:C195)</f>
        <v>0</v>
      </c>
      <c r="D193" s="85">
        <f t="shared" si="335"/>
        <v>0</v>
      </c>
      <c r="E193" s="85">
        <f t="shared" si="335"/>
        <v>0</v>
      </c>
      <c r="F193" s="85">
        <f t="shared" si="335"/>
        <v>1</v>
      </c>
      <c r="G193" s="85">
        <f t="shared" si="335"/>
        <v>0</v>
      </c>
      <c r="H193" s="105">
        <f t="shared" si="335"/>
        <v>0</v>
      </c>
      <c r="I193" s="76">
        <f t="shared" ref="I193:Q193" si="336">SUM(I194:I195)</f>
        <v>1</v>
      </c>
      <c r="J193" s="85">
        <f t="shared" si="336"/>
        <v>0</v>
      </c>
      <c r="K193" s="85">
        <f t="shared" si="336"/>
        <v>0</v>
      </c>
      <c r="L193" s="85">
        <f t="shared" si="336"/>
        <v>0</v>
      </c>
      <c r="M193" s="85">
        <f t="shared" si="336"/>
        <v>0</v>
      </c>
      <c r="N193" s="85">
        <f t="shared" si="336"/>
        <v>310</v>
      </c>
      <c r="O193" s="85">
        <f t="shared" si="336"/>
        <v>0</v>
      </c>
      <c r="P193" s="105">
        <f t="shared" si="336"/>
        <v>0</v>
      </c>
      <c r="Q193" s="58">
        <f t="shared" si="336"/>
        <v>310</v>
      </c>
    </row>
    <row r="194" spans="1:17" ht="22.8">
      <c r="A194" s="93" t="s">
        <v>63</v>
      </c>
      <c r="B194" s="61">
        <v>0</v>
      </c>
      <c r="C194" s="62">
        <v>0</v>
      </c>
      <c r="D194" s="62">
        <v>0</v>
      </c>
      <c r="E194" s="62">
        <v>0</v>
      </c>
      <c r="F194" s="62">
        <v>1</v>
      </c>
      <c r="G194" s="62">
        <v>0</v>
      </c>
      <c r="H194" s="63">
        <v>0</v>
      </c>
      <c r="I194" s="96">
        <f>SUM(B194:H194)</f>
        <v>1</v>
      </c>
      <c r="J194" s="94">
        <v>0</v>
      </c>
      <c r="K194" s="79">
        <v>0</v>
      </c>
      <c r="L194" s="79">
        <v>0</v>
      </c>
      <c r="M194" s="79">
        <v>0</v>
      </c>
      <c r="N194" s="79">
        <v>310</v>
      </c>
      <c r="O194" s="79">
        <v>0</v>
      </c>
      <c r="P194" s="95">
        <v>0</v>
      </c>
      <c r="Q194" s="96">
        <f>SUM(J194:P194)</f>
        <v>310</v>
      </c>
    </row>
    <row r="195" spans="1:17" ht="23.4" thickBot="1">
      <c r="A195" s="93" t="s">
        <v>64</v>
      </c>
      <c r="B195" s="61">
        <v>0</v>
      </c>
      <c r="C195" s="62">
        <v>0</v>
      </c>
      <c r="D195" s="62">
        <v>0</v>
      </c>
      <c r="E195" s="62">
        <v>0</v>
      </c>
      <c r="F195" s="62">
        <v>0</v>
      </c>
      <c r="G195" s="62">
        <v>0</v>
      </c>
      <c r="H195" s="63">
        <v>0</v>
      </c>
      <c r="I195" s="96">
        <f>SUM(B195:H195)</f>
        <v>0</v>
      </c>
      <c r="J195" s="94">
        <v>0</v>
      </c>
      <c r="K195" s="79">
        <v>0</v>
      </c>
      <c r="L195" s="79">
        <v>0</v>
      </c>
      <c r="M195" s="79">
        <v>0</v>
      </c>
      <c r="N195" s="79">
        <v>0</v>
      </c>
      <c r="O195" s="79">
        <v>0</v>
      </c>
      <c r="P195" s="95">
        <v>0</v>
      </c>
      <c r="Q195" s="96">
        <f>SUM(J195:P195)</f>
        <v>0</v>
      </c>
    </row>
    <row r="196" spans="1:17" s="59" customFormat="1" ht="16.5" customHeight="1" thickBot="1">
      <c r="A196" s="92" t="s">
        <v>65</v>
      </c>
      <c r="B196" s="85">
        <f>SUM(B197:B198)</f>
        <v>2</v>
      </c>
      <c r="C196" s="85">
        <f t="shared" ref="C196:H196" si="337">SUM(C197:C198)</f>
        <v>3</v>
      </c>
      <c r="D196" s="85">
        <f t="shared" si="337"/>
        <v>0</v>
      </c>
      <c r="E196" s="85">
        <f t="shared" si="337"/>
        <v>0</v>
      </c>
      <c r="F196" s="85">
        <f t="shared" si="337"/>
        <v>11</v>
      </c>
      <c r="G196" s="85">
        <f t="shared" si="337"/>
        <v>0</v>
      </c>
      <c r="H196" s="105">
        <f t="shared" si="337"/>
        <v>0</v>
      </c>
      <c r="I196" s="76">
        <f t="shared" ref="I196:Q196" si="338">SUM(I197:I198)</f>
        <v>16</v>
      </c>
      <c r="J196" s="85">
        <f t="shared" si="338"/>
        <v>430</v>
      </c>
      <c r="K196" s="85">
        <f t="shared" si="338"/>
        <v>1290</v>
      </c>
      <c r="L196" s="85">
        <f t="shared" si="338"/>
        <v>0</v>
      </c>
      <c r="M196" s="85">
        <f t="shared" si="338"/>
        <v>0</v>
      </c>
      <c r="N196" s="85">
        <f t="shared" si="338"/>
        <v>4515</v>
      </c>
      <c r="O196" s="85">
        <f t="shared" si="338"/>
        <v>0</v>
      </c>
      <c r="P196" s="105">
        <f t="shared" si="338"/>
        <v>0</v>
      </c>
      <c r="Q196" s="76">
        <f t="shared" si="338"/>
        <v>6235</v>
      </c>
    </row>
    <row r="197" spans="1:17" ht="22.8">
      <c r="A197" s="93" t="s">
        <v>66</v>
      </c>
      <c r="B197" s="61">
        <v>0</v>
      </c>
      <c r="C197" s="62">
        <v>3</v>
      </c>
      <c r="D197" s="62">
        <v>0</v>
      </c>
      <c r="E197" s="62">
        <v>0</v>
      </c>
      <c r="F197" s="62">
        <v>10</v>
      </c>
      <c r="G197" s="62">
        <v>0</v>
      </c>
      <c r="H197" s="63">
        <v>0</v>
      </c>
      <c r="I197" s="96">
        <f>SUM(B197:H197)</f>
        <v>13</v>
      </c>
      <c r="J197" s="94">
        <v>0</v>
      </c>
      <c r="K197" s="79">
        <v>1290</v>
      </c>
      <c r="L197" s="79">
        <v>0</v>
      </c>
      <c r="M197" s="79">
        <v>0</v>
      </c>
      <c r="N197" s="79">
        <v>4300</v>
      </c>
      <c r="O197" s="79">
        <v>0</v>
      </c>
      <c r="P197" s="95">
        <v>0</v>
      </c>
      <c r="Q197" s="96">
        <f>SUM(J197:P197)</f>
        <v>5590</v>
      </c>
    </row>
    <row r="198" spans="1:17" ht="23.4" thickBot="1">
      <c r="A198" s="93" t="s">
        <v>67</v>
      </c>
      <c r="B198" s="61">
        <v>2</v>
      </c>
      <c r="C198" s="62">
        <v>0</v>
      </c>
      <c r="D198" s="62">
        <v>0</v>
      </c>
      <c r="E198" s="62">
        <v>0</v>
      </c>
      <c r="F198" s="62">
        <v>1</v>
      </c>
      <c r="G198" s="62">
        <v>0</v>
      </c>
      <c r="H198" s="63">
        <v>0</v>
      </c>
      <c r="I198" s="96">
        <f>SUM(B198:H198)</f>
        <v>3</v>
      </c>
      <c r="J198" s="94">
        <v>430</v>
      </c>
      <c r="K198" s="79">
        <v>0</v>
      </c>
      <c r="L198" s="79">
        <v>0</v>
      </c>
      <c r="M198" s="79">
        <v>0</v>
      </c>
      <c r="N198" s="79">
        <v>215</v>
      </c>
      <c r="O198" s="79">
        <v>0</v>
      </c>
      <c r="P198" s="95">
        <v>0</v>
      </c>
      <c r="Q198" s="96">
        <f>SUM(J198:P198)</f>
        <v>645</v>
      </c>
    </row>
    <row r="199" spans="1:17" s="59" customFormat="1" ht="16.5" customHeight="1" thickBot="1">
      <c r="A199" s="92" t="s">
        <v>68</v>
      </c>
      <c r="B199" s="85">
        <f>SUM(B200:B216)</f>
        <v>17557</v>
      </c>
      <c r="C199" s="85">
        <f t="shared" ref="C199:H199" si="339">SUM(C200:C216)</f>
        <v>0</v>
      </c>
      <c r="D199" s="85">
        <f t="shared" si="339"/>
        <v>477324</v>
      </c>
      <c r="E199" s="85">
        <f>SUM(E200:E216)</f>
        <v>114897</v>
      </c>
      <c r="F199" s="85">
        <f t="shared" si="339"/>
        <v>52141</v>
      </c>
      <c r="G199" s="85">
        <f t="shared" si="339"/>
        <v>3290</v>
      </c>
      <c r="H199" s="105">
        <f t="shared" si="339"/>
        <v>9000</v>
      </c>
      <c r="I199" s="76">
        <f t="shared" ref="I199:Q199" si="340">SUM(I200:I216)</f>
        <v>674209</v>
      </c>
      <c r="J199" s="85">
        <f t="shared" si="340"/>
        <v>65922.599999999991</v>
      </c>
      <c r="K199" s="85">
        <f t="shared" si="340"/>
        <v>0</v>
      </c>
      <c r="L199" s="85">
        <f t="shared" si="340"/>
        <v>1791886.1999999997</v>
      </c>
      <c r="M199" s="85">
        <f t="shared" si="340"/>
        <v>444546.19999999995</v>
      </c>
      <c r="N199" s="85">
        <f t="shared" si="340"/>
        <v>175709.79999999996</v>
      </c>
      <c r="O199" s="85">
        <f t="shared" si="340"/>
        <v>14923.999999999998</v>
      </c>
      <c r="P199" s="105">
        <f t="shared" si="340"/>
        <v>27599.999999999996</v>
      </c>
      <c r="Q199" s="76">
        <f t="shared" si="340"/>
        <v>2520588.7999999993</v>
      </c>
    </row>
    <row r="200" spans="1:17" ht="22.5" customHeight="1">
      <c r="A200" s="93" t="s">
        <v>69</v>
      </c>
      <c r="B200" s="61">
        <v>0</v>
      </c>
      <c r="C200" s="62">
        <v>0</v>
      </c>
      <c r="D200" s="62">
        <v>41</v>
      </c>
      <c r="E200" s="62">
        <v>0</v>
      </c>
      <c r="F200" s="62">
        <v>0</v>
      </c>
      <c r="G200" s="62">
        <v>0</v>
      </c>
      <c r="H200" s="63">
        <v>0</v>
      </c>
      <c r="I200" s="96">
        <f t="shared" ref="I200:I216" si="341">SUM(B200:H200)</f>
        <v>41</v>
      </c>
      <c r="J200" s="94">
        <v>0</v>
      </c>
      <c r="K200" s="79">
        <v>0</v>
      </c>
      <c r="L200" s="79">
        <v>139.4</v>
      </c>
      <c r="M200" s="79">
        <v>0</v>
      </c>
      <c r="N200" s="79">
        <v>0</v>
      </c>
      <c r="O200" s="79">
        <v>0</v>
      </c>
      <c r="P200" s="95">
        <v>0</v>
      </c>
      <c r="Q200" s="96">
        <f t="shared" ref="Q200:Q216" si="342">SUM(J200:P200)</f>
        <v>139.4</v>
      </c>
    </row>
    <row r="201" spans="1:17" ht="22.5" customHeight="1">
      <c r="A201" s="93" t="s">
        <v>181</v>
      </c>
      <c r="B201" s="61">
        <v>0</v>
      </c>
      <c r="C201" s="62">
        <v>0</v>
      </c>
      <c r="D201" s="62">
        <v>14</v>
      </c>
      <c r="E201" s="62">
        <v>0</v>
      </c>
      <c r="F201" s="62">
        <v>0</v>
      </c>
      <c r="G201" s="62">
        <v>0</v>
      </c>
      <c r="H201" s="63">
        <v>0</v>
      </c>
      <c r="I201" s="96">
        <f t="shared" si="341"/>
        <v>14</v>
      </c>
      <c r="J201" s="94">
        <v>0</v>
      </c>
      <c r="K201" s="79">
        <v>0</v>
      </c>
      <c r="L201" s="79">
        <v>23.8</v>
      </c>
      <c r="M201" s="79">
        <v>0</v>
      </c>
      <c r="N201" s="79">
        <v>0</v>
      </c>
      <c r="O201" s="79">
        <v>0</v>
      </c>
      <c r="P201" s="95">
        <v>0</v>
      </c>
      <c r="Q201" s="96">
        <f t="shared" si="342"/>
        <v>23.8</v>
      </c>
    </row>
    <row r="202" spans="1:17" ht="15.75" customHeight="1">
      <c r="A202" s="93" t="s">
        <v>70</v>
      </c>
      <c r="B202" s="61">
        <v>11105</v>
      </c>
      <c r="C202" s="62">
        <v>0</v>
      </c>
      <c r="D202" s="62">
        <v>301741</v>
      </c>
      <c r="E202" s="62">
        <v>79142</v>
      </c>
      <c r="F202" s="62">
        <v>24889</v>
      </c>
      <c r="G202" s="62">
        <v>3190</v>
      </c>
      <c r="H202" s="63">
        <v>3000</v>
      </c>
      <c r="I202" s="96">
        <f t="shared" si="341"/>
        <v>423067</v>
      </c>
      <c r="J202" s="94">
        <v>51082.999999999993</v>
      </c>
      <c r="K202" s="79">
        <v>0</v>
      </c>
      <c r="L202" s="79">
        <v>1388008.5999999999</v>
      </c>
      <c r="M202" s="79">
        <v>364053.19999999995</v>
      </c>
      <c r="N202" s="79">
        <v>114489.4</v>
      </c>
      <c r="O202" s="79">
        <v>14673.999999999998</v>
      </c>
      <c r="P202" s="95">
        <v>13799.999999999998</v>
      </c>
      <c r="Q202" s="96">
        <f t="shared" si="342"/>
        <v>1946108.1999999997</v>
      </c>
    </row>
    <row r="203" spans="1:17" ht="22.8">
      <c r="A203" s="93" t="s">
        <v>71</v>
      </c>
      <c r="B203" s="61">
        <v>6452</v>
      </c>
      <c r="C203" s="62">
        <v>0</v>
      </c>
      <c r="D203" s="62">
        <v>175528</v>
      </c>
      <c r="E203" s="62">
        <v>34497</v>
      </c>
      <c r="F203" s="62">
        <v>26109</v>
      </c>
      <c r="G203" s="62">
        <v>100</v>
      </c>
      <c r="H203" s="63">
        <v>6000</v>
      </c>
      <c r="I203" s="96">
        <f t="shared" si="341"/>
        <v>248686</v>
      </c>
      <c r="J203" s="94">
        <v>14839.599999999999</v>
      </c>
      <c r="K203" s="79">
        <v>0</v>
      </c>
      <c r="L203" s="79">
        <v>403714.39999999997</v>
      </c>
      <c r="M203" s="79">
        <v>79343.099999999991</v>
      </c>
      <c r="N203" s="79">
        <v>60050.7</v>
      </c>
      <c r="O203" s="79">
        <v>229.99999999999997</v>
      </c>
      <c r="P203" s="95">
        <v>13799.999999999998</v>
      </c>
      <c r="Q203" s="96">
        <f t="shared" si="342"/>
        <v>571977.79999999993</v>
      </c>
    </row>
    <row r="204" spans="1:17">
      <c r="A204" s="93" t="s">
        <v>72</v>
      </c>
      <c r="B204" s="61">
        <v>0</v>
      </c>
      <c r="C204" s="62">
        <v>0</v>
      </c>
      <c r="D204" s="62">
        <v>0</v>
      </c>
      <c r="E204" s="62">
        <v>1</v>
      </c>
      <c r="F204" s="62">
        <v>1</v>
      </c>
      <c r="G204" s="62">
        <v>0</v>
      </c>
      <c r="H204" s="63">
        <v>0</v>
      </c>
      <c r="I204" s="96">
        <f t="shared" si="341"/>
        <v>2</v>
      </c>
      <c r="J204" s="94">
        <v>0</v>
      </c>
      <c r="K204" s="79">
        <v>0</v>
      </c>
      <c r="L204" s="79">
        <v>0</v>
      </c>
      <c r="M204" s="79">
        <v>8</v>
      </c>
      <c r="N204" s="79">
        <v>8</v>
      </c>
      <c r="O204" s="79">
        <v>0</v>
      </c>
      <c r="P204" s="95">
        <v>0</v>
      </c>
      <c r="Q204" s="96">
        <f t="shared" si="342"/>
        <v>16</v>
      </c>
    </row>
    <row r="205" spans="1:17" ht="15.75" customHeight="1">
      <c r="A205" s="93" t="s">
        <v>73</v>
      </c>
      <c r="B205" s="61">
        <v>0</v>
      </c>
      <c r="C205" s="62">
        <v>0</v>
      </c>
      <c r="D205" s="62">
        <v>0</v>
      </c>
      <c r="E205" s="62">
        <v>2</v>
      </c>
      <c r="F205" s="62">
        <v>0</v>
      </c>
      <c r="G205" s="62">
        <v>0</v>
      </c>
      <c r="H205" s="63">
        <v>0</v>
      </c>
      <c r="I205" s="96">
        <f t="shared" si="341"/>
        <v>2</v>
      </c>
      <c r="J205" s="94">
        <v>0</v>
      </c>
      <c r="K205" s="79">
        <v>0</v>
      </c>
      <c r="L205" s="79">
        <v>0</v>
      </c>
      <c r="M205" s="79">
        <v>12</v>
      </c>
      <c r="N205" s="79">
        <v>0</v>
      </c>
      <c r="O205" s="79">
        <v>0</v>
      </c>
      <c r="P205" s="95">
        <v>0</v>
      </c>
      <c r="Q205" s="96">
        <f t="shared" si="342"/>
        <v>12</v>
      </c>
    </row>
    <row r="206" spans="1:17" ht="15.75" customHeight="1">
      <c r="A206" s="93" t="s">
        <v>74</v>
      </c>
      <c r="B206" s="61">
        <v>0</v>
      </c>
      <c r="C206" s="62">
        <v>0</v>
      </c>
      <c r="D206" s="62">
        <v>0</v>
      </c>
      <c r="E206" s="62">
        <v>15</v>
      </c>
      <c r="F206" s="62">
        <v>9</v>
      </c>
      <c r="G206" s="62">
        <v>0</v>
      </c>
      <c r="H206" s="63">
        <v>0</v>
      </c>
      <c r="I206" s="96">
        <f t="shared" si="341"/>
        <v>24</v>
      </c>
      <c r="J206" s="94">
        <v>0</v>
      </c>
      <c r="K206" s="79">
        <v>0</v>
      </c>
      <c r="L206" s="79">
        <v>0</v>
      </c>
      <c r="M206" s="79">
        <v>60</v>
      </c>
      <c r="N206" s="79">
        <v>36</v>
      </c>
      <c r="O206" s="79">
        <v>0</v>
      </c>
      <c r="P206" s="95">
        <v>0</v>
      </c>
      <c r="Q206" s="96">
        <f t="shared" si="342"/>
        <v>96</v>
      </c>
    </row>
    <row r="207" spans="1:17" ht="15.75" customHeight="1">
      <c r="A207" s="93" t="s">
        <v>75</v>
      </c>
      <c r="B207" s="61">
        <v>0</v>
      </c>
      <c r="C207" s="62">
        <v>0</v>
      </c>
      <c r="D207" s="62">
        <v>0</v>
      </c>
      <c r="E207" s="62">
        <v>9</v>
      </c>
      <c r="F207" s="62">
        <v>1</v>
      </c>
      <c r="G207" s="62">
        <v>0</v>
      </c>
      <c r="H207" s="63">
        <v>0</v>
      </c>
      <c r="I207" s="96">
        <f t="shared" si="341"/>
        <v>10</v>
      </c>
      <c r="J207" s="94">
        <v>0</v>
      </c>
      <c r="K207" s="79">
        <v>0</v>
      </c>
      <c r="L207" s="79">
        <v>0</v>
      </c>
      <c r="M207" s="79">
        <v>27</v>
      </c>
      <c r="N207" s="79">
        <v>3</v>
      </c>
      <c r="O207" s="79">
        <v>0</v>
      </c>
      <c r="P207" s="95">
        <v>0</v>
      </c>
      <c r="Q207" s="96">
        <f t="shared" si="342"/>
        <v>30</v>
      </c>
    </row>
    <row r="208" spans="1:17" ht="15.75" customHeight="1">
      <c r="A208" s="93" t="s">
        <v>76</v>
      </c>
      <c r="B208" s="61">
        <v>0</v>
      </c>
      <c r="C208" s="62">
        <v>0</v>
      </c>
      <c r="D208" s="62">
        <v>0</v>
      </c>
      <c r="E208" s="62">
        <v>18</v>
      </c>
      <c r="F208" s="62">
        <v>26</v>
      </c>
      <c r="G208" s="62">
        <v>0</v>
      </c>
      <c r="H208" s="63">
        <v>0</v>
      </c>
      <c r="I208" s="96">
        <f t="shared" si="341"/>
        <v>44</v>
      </c>
      <c r="J208" s="94">
        <v>0</v>
      </c>
      <c r="K208" s="79">
        <v>0</v>
      </c>
      <c r="L208" s="79">
        <v>0</v>
      </c>
      <c r="M208" s="79">
        <v>36</v>
      </c>
      <c r="N208" s="79">
        <v>52</v>
      </c>
      <c r="O208" s="79">
        <v>0</v>
      </c>
      <c r="P208" s="95">
        <v>0</v>
      </c>
      <c r="Q208" s="96">
        <f t="shared" si="342"/>
        <v>88</v>
      </c>
    </row>
    <row r="209" spans="1:17" ht="15.75" customHeight="1">
      <c r="A209" s="93" t="s">
        <v>182</v>
      </c>
      <c r="B209" s="61">
        <v>0</v>
      </c>
      <c r="C209" s="62">
        <v>0</v>
      </c>
      <c r="D209" s="62">
        <v>0</v>
      </c>
      <c r="E209" s="62">
        <v>397</v>
      </c>
      <c r="F209" s="62">
        <v>643</v>
      </c>
      <c r="G209" s="62">
        <v>0</v>
      </c>
      <c r="H209" s="63">
        <v>0</v>
      </c>
      <c r="I209" s="96">
        <f t="shared" si="341"/>
        <v>1040</v>
      </c>
      <c r="J209" s="94">
        <v>0</v>
      </c>
      <c r="K209" s="79">
        <v>0</v>
      </c>
      <c r="L209" s="79">
        <v>0</v>
      </c>
      <c r="M209" s="79">
        <v>476.4</v>
      </c>
      <c r="N209" s="79">
        <v>771.6</v>
      </c>
      <c r="O209" s="79">
        <v>0</v>
      </c>
      <c r="P209" s="95">
        <v>0</v>
      </c>
      <c r="Q209" s="96">
        <f t="shared" si="342"/>
        <v>1248</v>
      </c>
    </row>
    <row r="210" spans="1:17" ht="15.75" customHeight="1">
      <c r="A210" s="93" t="s">
        <v>183</v>
      </c>
      <c r="B210" s="61">
        <v>0</v>
      </c>
      <c r="C210" s="62">
        <v>0</v>
      </c>
      <c r="D210" s="62">
        <v>0</v>
      </c>
      <c r="E210" s="62">
        <v>181</v>
      </c>
      <c r="F210" s="62">
        <v>78</v>
      </c>
      <c r="G210" s="62">
        <v>0</v>
      </c>
      <c r="H210" s="63">
        <v>0</v>
      </c>
      <c r="I210" s="96">
        <f t="shared" si="341"/>
        <v>259</v>
      </c>
      <c r="J210" s="94">
        <v>0</v>
      </c>
      <c r="K210" s="79">
        <v>0</v>
      </c>
      <c r="L210" s="79">
        <v>0</v>
      </c>
      <c r="M210" s="79">
        <v>181</v>
      </c>
      <c r="N210" s="79">
        <v>78</v>
      </c>
      <c r="O210" s="79">
        <v>0</v>
      </c>
      <c r="P210" s="95">
        <v>0</v>
      </c>
      <c r="Q210" s="96">
        <f t="shared" si="342"/>
        <v>259</v>
      </c>
    </row>
    <row r="211" spans="1:17" ht="15.75" customHeight="1">
      <c r="A211" s="93" t="s">
        <v>184</v>
      </c>
      <c r="B211" s="61">
        <v>0</v>
      </c>
      <c r="C211" s="62">
        <v>0</v>
      </c>
      <c r="D211" s="62">
        <v>0</v>
      </c>
      <c r="E211" s="62">
        <v>115</v>
      </c>
      <c r="F211" s="62">
        <v>41</v>
      </c>
      <c r="G211" s="62">
        <v>0</v>
      </c>
      <c r="H211" s="63">
        <v>0</v>
      </c>
      <c r="I211" s="96">
        <f t="shared" si="341"/>
        <v>156</v>
      </c>
      <c r="J211" s="94">
        <v>0</v>
      </c>
      <c r="K211" s="79">
        <v>0</v>
      </c>
      <c r="L211" s="79">
        <v>0</v>
      </c>
      <c r="M211" s="79">
        <v>92</v>
      </c>
      <c r="N211" s="79">
        <v>32.800000000000004</v>
      </c>
      <c r="O211" s="79">
        <v>0</v>
      </c>
      <c r="P211" s="95">
        <v>0</v>
      </c>
      <c r="Q211" s="96">
        <f t="shared" si="342"/>
        <v>124.80000000000001</v>
      </c>
    </row>
    <row r="212" spans="1:17" ht="15.75" customHeight="1">
      <c r="A212" s="86" t="s">
        <v>185</v>
      </c>
      <c r="B212" s="61">
        <v>0</v>
      </c>
      <c r="C212" s="62">
        <v>0</v>
      </c>
      <c r="D212" s="62">
        <v>0</v>
      </c>
      <c r="E212" s="62">
        <v>203</v>
      </c>
      <c r="F212" s="62">
        <v>200</v>
      </c>
      <c r="G212" s="62">
        <v>0</v>
      </c>
      <c r="H212" s="63">
        <v>0</v>
      </c>
      <c r="I212" s="96">
        <f t="shared" si="341"/>
        <v>403</v>
      </c>
      <c r="J212" s="94">
        <v>0</v>
      </c>
      <c r="K212" s="79">
        <v>0</v>
      </c>
      <c r="L212" s="79">
        <v>0</v>
      </c>
      <c r="M212" s="79">
        <v>121.8</v>
      </c>
      <c r="N212" s="79">
        <v>120</v>
      </c>
      <c r="O212" s="79">
        <v>0</v>
      </c>
      <c r="P212" s="95">
        <v>0</v>
      </c>
      <c r="Q212" s="96">
        <f t="shared" si="342"/>
        <v>241.8</v>
      </c>
    </row>
    <row r="213" spans="1:17" ht="15.75" customHeight="1">
      <c r="A213" s="97" t="s">
        <v>186</v>
      </c>
      <c r="B213" s="61">
        <v>0</v>
      </c>
      <c r="C213" s="62">
        <v>0</v>
      </c>
      <c r="D213" s="62">
        <v>0</v>
      </c>
      <c r="E213" s="62">
        <v>89</v>
      </c>
      <c r="F213" s="62">
        <v>107</v>
      </c>
      <c r="G213" s="62">
        <v>0</v>
      </c>
      <c r="H213" s="63">
        <v>0</v>
      </c>
      <c r="I213" s="96">
        <f t="shared" si="341"/>
        <v>196</v>
      </c>
      <c r="J213" s="94">
        <v>0</v>
      </c>
      <c r="K213" s="79">
        <v>0</v>
      </c>
      <c r="L213" s="79">
        <v>0</v>
      </c>
      <c r="M213" s="79">
        <v>44.5</v>
      </c>
      <c r="N213" s="79">
        <v>53.5</v>
      </c>
      <c r="O213" s="79">
        <v>0</v>
      </c>
      <c r="P213" s="95">
        <v>0</v>
      </c>
      <c r="Q213" s="96">
        <f t="shared" si="342"/>
        <v>98</v>
      </c>
    </row>
    <row r="214" spans="1:17" ht="15.75" customHeight="1">
      <c r="A214" s="97" t="s">
        <v>187</v>
      </c>
      <c r="B214" s="61">
        <v>0</v>
      </c>
      <c r="C214" s="62">
        <v>0</v>
      </c>
      <c r="D214" s="62">
        <v>0</v>
      </c>
      <c r="E214" s="62">
        <v>228</v>
      </c>
      <c r="F214" s="62">
        <v>37</v>
      </c>
      <c r="G214" s="62">
        <v>0</v>
      </c>
      <c r="H214" s="63">
        <v>0</v>
      </c>
      <c r="I214" s="96">
        <f t="shared" si="341"/>
        <v>265</v>
      </c>
      <c r="J214" s="94">
        <v>0</v>
      </c>
      <c r="K214" s="79">
        <v>0</v>
      </c>
      <c r="L214" s="79">
        <v>0</v>
      </c>
      <c r="M214" s="79">
        <v>91.2</v>
      </c>
      <c r="N214" s="79">
        <v>14.8</v>
      </c>
      <c r="O214" s="79">
        <v>0</v>
      </c>
      <c r="P214" s="95">
        <v>0</v>
      </c>
      <c r="Q214" s="96">
        <f t="shared" si="342"/>
        <v>106</v>
      </c>
    </row>
    <row r="215" spans="1:17" ht="15.75" customHeight="1">
      <c r="A215" s="86" t="s">
        <v>188</v>
      </c>
      <c r="B215" s="61">
        <v>0</v>
      </c>
      <c r="C215" s="62">
        <v>0</v>
      </c>
      <c r="D215" s="62">
        <v>0</v>
      </c>
      <c r="E215" s="62">
        <v>0</v>
      </c>
      <c r="F215" s="62">
        <v>0</v>
      </c>
      <c r="G215" s="62">
        <v>0</v>
      </c>
      <c r="H215" s="63">
        <v>0</v>
      </c>
      <c r="I215" s="96">
        <f t="shared" si="341"/>
        <v>0</v>
      </c>
      <c r="J215" s="94">
        <v>0</v>
      </c>
      <c r="K215" s="79">
        <v>0</v>
      </c>
      <c r="L215" s="79">
        <v>0</v>
      </c>
      <c r="M215" s="79">
        <v>0</v>
      </c>
      <c r="N215" s="79">
        <v>0</v>
      </c>
      <c r="O215" s="79">
        <v>0</v>
      </c>
      <c r="P215" s="95">
        <v>0</v>
      </c>
      <c r="Q215" s="96">
        <f t="shared" si="342"/>
        <v>0</v>
      </c>
    </row>
    <row r="216" spans="1:17" ht="15.75" customHeight="1" thickBot="1">
      <c r="A216" s="86" t="s">
        <v>189</v>
      </c>
      <c r="B216" s="61">
        <v>0</v>
      </c>
      <c r="C216" s="62">
        <v>0</v>
      </c>
      <c r="D216" s="62">
        <v>0</v>
      </c>
      <c r="E216" s="62">
        <v>0</v>
      </c>
      <c r="F216" s="62">
        <v>0</v>
      </c>
      <c r="G216" s="62">
        <v>0</v>
      </c>
      <c r="H216" s="63">
        <v>0</v>
      </c>
      <c r="I216" s="96">
        <f t="shared" si="341"/>
        <v>0</v>
      </c>
      <c r="J216" s="94">
        <v>0</v>
      </c>
      <c r="K216" s="79">
        <v>0</v>
      </c>
      <c r="L216" s="79">
        <v>0</v>
      </c>
      <c r="M216" s="79">
        <v>0</v>
      </c>
      <c r="N216" s="79">
        <v>0</v>
      </c>
      <c r="O216" s="79">
        <v>20</v>
      </c>
      <c r="P216" s="95">
        <v>0</v>
      </c>
      <c r="Q216" s="96">
        <f t="shared" si="342"/>
        <v>20</v>
      </c>
    </row>
    <row r="217" spans="1:17" s="59" customFormat="1" ht="16.5" customHeight="1" thickBot="1">
      <c r="A217" s="92" t="s">
        <v>85</v>
      </c>
      <c r="B217" s="85">
        <f>SUM(B218:B219)</f>
        <v>0</v>
      </c>
      <c r="C217" s="85">
        <f>SUM(C218:C219)</f>
        <v>0</v>
      </c>
      <c r="D217" s="85">
        <f t="shared" ref="D217:H217" si="343">SUM(D218:D219)</f>
        <v>19</v>
      </c>
      <c r="E217" s="85">
        <f t="shared" si="343"/>
        <v>23</v>
      </c>
      <c r="F217" s="85">
        <f t="shared" si="343"/>
        <v>16</v>
      </c>
      <c r="G217" s="85">
        <f t="shared" si="343"/>
        <v>0</v>
      </c>
      <c r="H217" s="105">
        <f t="shared" si="343"/>
        <v>0</v>
      </c>
      <c r="I217" s="76">
        <f t="shared" ref="I217:Q217" si="344">SUM(I218:I219)</f>
        <v>58</v>
      </c>
      <c r="J217" s="85">
        <f t="shared" si="344"/>
        <v>0</v>
      </c>
      <c r="K217" s="85">
        <f t="shared" si="344"/>
        <v>0</v>
      </c>
      <c r="L217" s="85">
        <f t="shared" si="344"/>
        <v>572</v>
      </c>
      <c r="M217" s="85">
        <f t="shared" si="344"/>
        <v>616</v>
      </c>
      <c r="N217" s="85">
        <f t="shared" si="344"/>
        <v>396</v>
      </c>
      <c r="O217" s="85">
        <f t="shared" si="344"/>
        <v>0</v>
      </c>
      <c r="P217" s="105">
        <f t="shared" si="344"/>
        <v>0</v>
      </c>
      <c r="Q217" s="76">
        <f t="shared" si="344"/>
        <v>1584</v>
      </c>
    </row>
    <row r="218" spans="1:17" ht="15.75" customHeight="1">
      <c r="A218" s="86" t="s">
        <v>86</v>
      </c>
      <c r="B218" s="61">
        <v>0</v>
      </c>
      <c r="C218" s="62">
        <v>0</v>
      </c>
      <c r="D218" s="62">
        <v>7</v>
      </c>
      <c r="E218" s="62">
        <v>5</v>
      </c>
      <c r="F218" s="62">
        <v>2</v>
      </c>
      <c r="G218" s="62">
        <v>0</v>
      </c>
      <c r="H218" s="63">
        <v>0</v>
      </c>
      <c r="I218" s="96">
        <f>SUM(B218:H218)</f>
        <v>14</v>
      </c>
      <c r="J218" s="94">
        <v>0</v>
      </c>
      <c r="K218" s="79">
        <v>0</v>
      </c>
      <c r="L218" s="79">
        <v>308</v>
      </c>
      <c r="M218" s="79">
        <v>220</v>
      </c>
      <c r="N218" s="79">
        <v>88</v>
      </c>
      <c r="O218" s="79">
        <v>0</v>
      </c>
      <c r="P218" s="95">
        <v>0</v>
      </c>
      <c r="Q218" s="96">
        <f>SUM(J218:P218)</f>
        <v>616</v>
      </c>
    </row>
    <row r="219" spans="1:17" ht="15.75" customHeight="1" thickBot="1">
      <c r="A219" s="86" t="s">
        <v>87</v>
      </c>
      <c r="B219" s="61">
        <v>0</v>
      </c>
      <c r="C219" s="62">
        <v>0</v>
      </c>
      <c r="D219" s="62">
        <v>12</v>
      </c>
      <c r="E219" s="62">
        <v>18</v>
      </c>
      <c r="F219" s="62">
        <v>14</v>
      </c>
      <c r="G219" s="62">
        <v>0</v>
      </c>
      <c r="H219" s="63">
        <v>0</v>
      </c>
      <c r="I219" s="96">
        <f>SUM(B219:H219)</f>
        <v>44</v>
      </c>
      <c r="J219" s="94">
        <v>0</v>
      </c>
      <c r="K219" s="79">
        <v>0</v>
      </c>
      <c r="L219" s="79">
        <v>264</v>
      </c>
      <c r="M219" s="79">
        <v>396</v>
      </c>
      <c r="N219" s="79">
        <v>308</v>
      </c>
      <c r="O219" s="79">
        <v>0</v>
      </c>
      <c r="P219" s="95">
        <v>0</v>
      </c>
      <c r="Q219" s="96">
        <f>SUM(J219:P219)</f>
        <v>968</v>
      </c>
    </row>
    <row r="220" spans="1:17" s="59" customFormat="1" ht="16.5" customHeight="1" thickBot="1">
      <c r="A220" s="92" t="s">
        <v>88</v>
      </c>
      <c r="B220" s="85">
        <f>SUM(B221:B252)</f>
        <v>132671</v>
      </c>
      <c r="C220" s="85">
        <f t="shared" ref="C220:D220" si="345">SUM(C221:C252)</f>
        <v>0</v>
      </c>
      <c r="D220" s="85">
        <f t="shared" si="345"/>
        <v>1460240</v>
      </c>
      <c r="E220" s="85">
        <f t="shared" ref="E220:H220" si="346">SUM(E221:E252)</f>
        <v>219239</v>
      </c>
      <c r="F220" s="85">
        <f t="shared" si="346"/>
        <v>34060</v>
      </c>
      <c r="G220" s="85">
        <f t="shared" si="346"/>
        <v>1066</v>
      </c>
      <c r="H220" s="105">
        <f t="shared" si="346"/>
        <v>0</v>
      </c>
      <c r="I220" s="76">
        <f t="shared" ref="I220:Q220" si="347">SUM(I221:I252)</f>
        <v>1847276</v>
      </c>
      <c r="J220" s="85">
        <f t="shared" si="347"/>
        <v>427954.00000000006</v>
      </c>
      <c r="K220" s="85">
        <f t="shared" si="347"/>
        <v>0</v>
      </c>
      <c r="L220" s="85">
        <f t="shared" si="347"/>
        <v>4336697.3</v>
      </c>
      <c r="M220" s="85">
        <f t="shared" si="347"/>
        <v>818120.5</v>
      </c>
      <c r="N220" s="85">
        <f t="shared" si="347"/>
        <v>132715.70000000001</v>
      </c>
      <c r="O220" s="85">
        <f t="shared" si="347"/>
        <v>4040</v>
      </c>
      <c r="P220" s="105">
        <f t="shared" si="347"/>
        <v>0</v>
      </c>
      <c r="Q220" s="58">
        <f t="shared" si="347"/>
        <v>5719527.5000000009</v>
      </c>
    </row>
    <row r="221" spans="1:17" ht="15" customHeight="1">
      <c r="A221" s="98" t="s">
        <v>89</v>
      </c>
      <c r="B221" s="61">
        <v>42429</v>
      </c>
      <c r="C221" s="62">
        <v>0</v>
      </c>
      <c r="D221" s="62">
        <v>580956</v>
      </c>
      <c r="E221" s="62">
        <v>77419</v>
      </c>
      <c r="F221" s="62">
        <v>9687</v>
      </c>
      <c r="G221" s="62">
        <v>280</v>
      </c>
      <c r="H221" s="63">
        <v>0</v>
      </c>
      <c r="I221" s="96">
        <f t="shared" ref="I221:I252" si="348">SUM(B221:H221)</f>
        <v>710771</v>
      </c>
      <c r="J221" s="61">
        <v>135772.80000000002</v>
      </c>
      <c r="K221" s="62">
        <v>0</v>
      </c>
      <c r="L221" s="62">
        <v>1859059.2000000002</v>
      </c>
      <c r="M221" s="62">
        <v>247740.80000000002</v>
      </c>
      <c r="N221" s="62">
        <v>30998.400000000001</v>
      </c>
      <c r="O221" s="62">
        <v>896</v>
      </c>
      <c r="P221" s="63">
        <v>0</v>
      </c>
      <c r="Q221" s="64">
        <f t="shared" ref="Q221:Q252" si="349">SUM(J221:P221)</f>
        <v>2274467.2000000002</v>
      </c>
    </row>
    <row r="222" spans="1:17" ht="15" customHeight="1">
      <c r="A222" s="86" t="s">
        <v>190</v>
      </c>
      <c r="B222" s="61">
        <v>32496</v>
      </c>
      <c r="C222" s="62">
        <v>0</v>
      </c>
      <c r="D222" s="62">
        <v>450615</v>
      </c>
      <c r="E222" s="62">
        <v>38312</v>
      </c>
      <c r="F222" s="62">
        <v>7909</v>
      </c>
      <c r="G222" s="62">
        <v>0</v>
      </c>
      <c r="H222" s="63">
        <v>0</v>
      </c>
      <c r="I222" s="96">
        <f t="shared" si="348"/>
        <v>529332</v>
      </c>
      <c r="J222" s="61">
        <v>51993.600000000006</v>
      </c>
      <c r="K222" s="62">
        <v>0</v>
      </c>
      <c r="L222" s="62">
        <v>720984</v>
      </c>
      <c r="M222" s="62">
        <v>61299.200000000004</v>
      </c>
      <c r="N222" s="62">
        <v>12654.400000000001</v>
      </c>
      <c r="O222" s="62">
        <v>0</v>
      </c>
      <c r="P222" s="63">
        <v>0</v>
      </c>
      <c r="Q222" s="64">
        <f t="shared" si="349"/>
        <v>846931.2</v>
      </c>
    </row>
    <row r="223" spans="1:17" ht="15" customHeight="1">
      <c r="A223" s="98" t="s">
        <v>91</v>
      </c>
      <c r="B223" s="61">
        <v>28516</v>
      </c>
      <c r="C223" s="62">
        <v>0</v>
      </c>
      <c r="D223" s="62">
        <v>218786</v>
      </c>
      <c r="E223" s="62">
        <v>60030</v>
      </c>
      <c r="F223" s="62">
        <v>7417</v>
      </c>
      <c r="G223" s="62">
        <v>786</v>
      </c>
      <c r="H223" s="63">
        <v>0</v>
      </c>
      <c r="I223" s="96">
        <f t="shared" si="348"/>
        <v>315535</v>
      </c>
      <c r="J223" s="61">
        <v>114064</v>
      </c>
      <c r="K223" s="62">
        <v>0</v>
      </c>
      <c r="L223" s="62">
        <v>875144</v>
      </c>
      <c r="M223" s="62">
        <v>240120</v>
      </c>
      <c r="N223" s="62">
        <v>29668</v>
      </c>
      <c r="O223" s="62">
        <v>3144</v>
      </c>
      <c r="P223" s="63">
        <v>0</v>
      </c>
      <c r="Q223" s="64">
        <f t="shared" si="349"/>
        <v>1262140</v>
      </c>
    </row>
    <row r="224" spans="1:17" ht="15" customHeight="1">
      <c r="A224" s="86" t="s">
        <v>92</v>
      </c>
      <c r="B224" s="61">
        <v>16646</v>
      </c>
      <c r="C224" s="62">
        <v>0</v>
      </c>
      <c r="D224" s="62">
        <v>114257</v>
      </c>
      <c r="E224" s="62">
        <v>23222</v>
      </c>
      <c r="F224" s="62">
        <v>4541</v>
      </c>
      <c r="G224" s="62">
        <v>0</v>
      </c>
      <c r="H224" s="63">
        <v>0</v>
      </c>
      <c r="I224" s="96">
        <f t="shared" si="348"/>
        <v>158666</v>
      </c>
      <c r="J224" s="61">
        <v>33292</v>
      </c>
      <c r="K224" s="62">
        <v>0</v>
      </c>
      <c r="L224" s="62">
        <v>228514</v>
      </c>
      <c r="M224" s="62">
        <v>46444</v>
      </c>
      <c r="N224" s="62">
        <v>9082</v>
      </c>
      <c r="O224" s="62">
        <v>0</v>
      </c>
      <c r="P224" s="63">
        <v>0</v>
      </c>
      <c r="Q224" s="64">
        <f t="shared" si="349"/>
        <v>317332</v>
      </c>
    </row>
    <row r="225" spans="1:17" ht="15" customHeight="1">
      <c r="A225" s="86" t="s">
        <v>93</v>
      </c>
      <c r="B225" s="61">
        <v>5274</v>
      </c>
      <c r="C225" s="62">
        <v>0</v>
      </c>
      <c r="D225" s="62">
        <v>44399</v>
      </c>
      <c r="E225" s="62">
        <v>5709</v>
      </c>
      <c r="F225" s="62">
        <v>1047</v>
      </c>
      <c r="G225" s="62">
        <v>0</v>
      </c>
      <c r="H225" s="63">
        <v>0</v>
      </c>
      <c r="I225" s="96">
        <f t="shared" si="348"/>
        <v>56429</v>
      </c>
      <c r="J225" s="61">
        <v>27424.799999999999</v>
      </c>
      <c r="K225" s="62">
        <v>0</v>
      </c>
      <c r="L225" s="62">
        <v>230874.80000000002</v>
      </c>
      <c r="M225" s="62">
        <v>29686.799999999999</v>
      </c>
      <c r="N225" s="62">
        <v>5444.4000000000005</v>
      </c>
      <c r="O225" s="62">
        <v>0</v>
      </c>
      <c r="P225" s="63">
        <v>0</v>
      </c>
      <c r="Q225" s="64">
        <f t="shared" si="349"/>
        <v>293430.80000000005</v>
      </c>
    </row>
    <row r="226" spans="1:17" ht="15" customHeight="1">
      <c r="A226" s="86" t="s">
        <v>94</v>
      </c>
      <c r="B226" s="61">
        <v>2577</v>
      </c>
      <c r="C226" s="62">
        <v>0</v>
      </c>
      <c r="D226" s="62">
        <v>21215</v>
      </c>
      <c r="E226" s="62">
        <v>2172</v>
      </c>
      <c r="F226" s="62">
        <v>335</v>
      </c>
      <c r="G226" s="62">
        <v>0</v>
      </c>
      <c r="H226" s="63">
        <v>0</v>
      </c>
      <c r="I226" s="96">
        <f t="shared" si="348"/>
        <v>26299</v>
      </c>
      <c r="J226" s="61">
        <v>6700.2</v>
      </c>
      <c r="K226" s="62">
        <v>0</v>
      </c>
      <c r="L226" s="62">
        <v>55159</v>
      </c>
      <c r="M226" s="62">
        <v>5647.2</v>
      </c>
      <c r="N226" s="62">
        <v>871</v>
      </c>
      <c r="O226" s="62">
        <v>0</v>
      </c>
      <c r="P226" s="63">
        <v>0</v>
      </c>
      <c r="Q226" s="64">
        <f t="shared" si="349"/>
        <v>68377.399999999994</v>
      </c>
    </row>
    <row r="227" spans="1:17" ht="15" customHeight="1">
      <c r="A227" s="86" t="s">
        <v>95</v>
      </c>
      <c r="B227" s="61">
        <v>451</v>
      </c>
      <c r="C227" s="62">
        <v>0</v>
      </c>
      <c r="D227" s="62">
        <v>3237</v>
      </c>
      <c r="E227" s="62">
        <v>671</v>
      </c>
      <c r="F227" s="62">
        <v>36</v>
      </c>
      <c r="G227" s="62">
        <v>0</v>
      </c>
      <c r="H227" s="63">
        <v>0</v>
      </c>
      <c r="I227" s="96">
        <f t="shared" si="348"/>
        <v>4395</v>
      </c>
      <c r="J227" s="61">
        <v>3157</v>
      </c>
      <c r="K227" s="62">
        <v>0</v>
      </c>
      <c r="L227" s="62">
        <v>22659</v>
      </c>
      <c r="M227" s="62">
        <v>4697</v>
      </c>
      <c r="N227" s="62">
        <v>252</v>
      </c>
      <c r="O227" s="62">
        <v>0</v>
      </c>
      <c r="P227" s="63">
        <v>0</v>
      </c>
      <c r="Q227" s="64">
        <f t="shared" si="349"/>
        <v>30765</v>
      </c>
    </row>
    <row r="228" spans="1:17" ht="15" customHeight="1">
      <c r="A228" s="86" t="s">
        <v>96</v>
      </c>
      <c r="B228" s="61">
        <v>186</v>
      </c>
      <c r="C228" s="62">
        <v>0</v>
      </c>
      <c r="D228" s="62">
        <v>1330</v>
      </c>
      <c r="E228" s="62">
        <v>219</v>
      </c>
      <c r="F228" s="62">
        <v>49</v>
      </c>
      <c r="G228" s="62">
        <v>0</v>
      </c>
      <c r="H228" s="63">
        <v>0</v>
      </c>
      <c r="I228" s="96">
        <f t="shared" si="348"/>
        <v>1784</v>
      </c>
      <c r="J228" s="61">
        <v>651</v>
      </c>
      <c r="K228" s="62">
        <v>0</v>
      </c>
      <c r="L228" s="62">
        <v>4655</v>
      </c>
      <c r="M228" s="62">
        <v>766.5</v>
      </c>
      <c r="N228" s="62">
        <v>171.5</v>
      </c>
      <c r="O228" s="62">
        <v>0</v>
      </c>
      <c r="P228" s="63">
        <v>0</v>
      </c>
      <c r="Q228" s="64">
        <f t="shared" si="349"/>
        <v>6244</v>
      </c>
    </row>
    <row r="229" spans="1:17" ht="15" customHeight="1">
      <c r="A229" s="86" t="s">
        <v>97</v>
      </c>
      <c r="B229" s="61">
        <v>2048</v>
      </c>
      <c r="C229" s="62">
        <v>0</v>
      </c>
      <c r="D229" s="62">
        <v>13799</v>
      </c>
      <c r="E229" s="62">
        <v>6001</v>
      </c>
      <c r="F229" s="62">
        <v>1472</v>
      </c>
      <c r="G229" s="62">
        <v>0</v>
      </c>
      <c r="H229" s="63">
        <v>0</v>
      </c>
      <c r="I229" s="96">
        <f t="shared" si="348"/>
        <v>23320</v>
      </c>
      <c r="J229" s="61">
        <v>30720</v>
      </c>
      <c r="K229" s="62">
        <v>0</v>
      </c>
      <c r="L229" s="62">
        <v>206985</v>
      </c>
      <c r="M229" s="62">
        <v>90015</v>
      </c>
      <c r="N229" s="62">
        <v>22080</v>
      </c>
      <c r="O229" s="62">
        <v>0</v>
      </c>
      <c r="P229" s="63">
        <v>0</v>
      </c>
      <c r="Q229" s="64">
        <f t="shared" si="349"/>
        <v>349800</v>
      </c>
    </row>
    <row r="230" spans="1:17" ht="15" customHeight="1">
      <c r="A230" s="86" t="s">
        <v>98</v>
      </c>
      <c r="B230" s="61">
        <v>1410</v>
      </c>
      <c r="C230" s="62">
        <v>0</v>
      </c>
      <c r="D230" s="62">
        <v>8861</v>
      </c>
      <c r="E230" s="62">
        <v>2984</v>
      </c>
      <c r="F230" s="62">
        <v>1222</v>
      </c>
      <c r="G230" s="62">
        <v>0</v>
      </c>
      <c r="H230" s="63">
        <v>0</v>
      </c>
      <c r="I230" s="96">
        <f t="shared" si="348"/>
        <v>14477</v>
      </c>
      <c r="J230" s="61">
        <v>10575</v>
      </c>
      <c r="K230" s="62">
        <v>0</v>
      </c>
      <c r="L230" s="62">
        <v>66457.5</v>
      </c>
      <c r="M230" s="62">
        <v>22380</v>
      </c>
      <c r="N230" s="62">
        <v>9165</v>
      </c>
      <c r="O230" s="62">
        <v>0</v>
      </c>
      <c r="P230" s="63">
        <v>0</v>
      </c>
      <c r="Q230" s="64">
        <f t="shared" si="349"/>
        <v>108577.5</v>
      </c>
    </row>
    <row r="231" spans="1:17" ht="15" customHeight="1">
      <c r="A231" s="86" t="s">
        <v>99</v>
      </c>
      <c r="B231" s="61">
        <v>185</v>
      </c>
      <c r="C231" s="62">
        <v>0</v>
      </c>
      <c r="D231" s="62">
        <v>806</v>
      </c>
      <c r="E231" s="62">
        <v>732</v>
      </c>
      <c r="F231" s="62">
        <v>61</v>
      </c>
      <c r="G231" s="62">
        <v>0</v>
      </c>
      <c r="H231" s="63">
        <v>0</v>
      </c>
      <c r="I231" s="96">
        <f t="shared" si="348"/>
        <v>1784</v>
      </c>
      <c r="J231" s="61">
        <v>4810</v>
      </c>
      <c r="K231" s="62">
        <v>0</v>
      </c>
      <c r="L231" s="62">
        <v>20956</v>
      </c>
      <c r="M231" s="62">
        <v>19032</v>
      </c>
      <c r="N231" s="62">
        <v>1586</v>
      </c>
      <c r="O231" s="62">
        <v>0</v>
      </c>
      <c r="P231" s="63">
        <v>0</v>
      </c>
      <c r="Q231" s="64">
        <f t="shared" si="349"/>
        <v>46384</v>
      </c>
    </row>
    <row r="232" spans="1:17" ht="15" customHeight="1">
      <c r="A232" s="86" t="s">
        <v>100</v>
      </c>
      <c r="B232" s="61">
        <v>198</v>
      </c>
      <c r="C232" s="62">
        <v>0</v>
      </c>
      <c r="D232" s="62">
        <v>733</v>
      </c>
      <c r="E232" s="62">
        <v>425</v>
      </c>
      <c r="F232" s="62">
        <v>34</v>
      </c>
      <c r="G232" s="62">
        <v>0</v>
      </c>
      <c r="H232" s="63">
        <v>0</v>
      </c>
      <c r="I232" s="96">
        <f t="shared" si="348"/>
        <v>1390</v>
      </c>
      <c r="J232" s="61">
        <v>2574</v>
      </c>
      <c r="K232" s="62">
        <v>0</v>
      </c>
      <c r="L232" s="62">
        <v>9529</v>
      </c>
      <c r="M232" s="62">
        <v>5525</v>
      </c>
      <c r="N232" s="62">
        <v>442</v>
      </c>
      <c r="O232" s="62">
        <v>0</v>
      </c>
      <c r="P232" s="63">
        <v>0</v>
      </c>
      <c r="Q232" s="64">
        <f t="shared" si="349"/>
        <v>18070</v>
      </c>
    </row>
    <row r="233" spans="1:17" ht="15" customHeight="1">
      <c r="A233" s="86" t="s">
        <v>101</v>
      </c>
      <c r="B233" s="61">
        <v>107</v>
      </c>
      <c r="C233" s="62">
        <v>0</v>
      </c>
      <c r="D233" s="62">
        <v>380</v>
      </c>
      <c r="E233" s="62">
        <v>517</v>
      </c>
      <c r="F233" s="62">
        <v>52</v>
      </c>
      <c r="G233" s="62">
        <v>0</v>
      </c>
      <c r="H233" s="63">
        <v>0</v>
      </c>
      <c r="I233" s="96">
        <f t="shared" si="348"/>
        <v>1056</v>
      </c>
      <c r="J233" s="61">
        <v>3424</v>
      </c>
      <c r="K233" s="62">
        <v>0</v>
      </c>
      <c r="L233" s="62">
        <v>12160</v>
      </c>
      <c r="M233" s="62">
        <v>16544</v>
      </c>
      <c r="N233" s="62">
        <v>1664</v>
      </c>
      <c r="O233" s="62">
        <v>0</v>
      </c>
      <c r="P233" s="63">
        <v>0</v>
      </c>
      <c r="Q233" s="64">
        <f t="shared" si="349"/>
        <v>33792</v>
      </c>
    </row>
    <row r="234" spans="1:17" ht="15" customHeight="1">
      <c r="A234" s="86" t="s">
        <v>102</v>
      </c>
      <c r="B234" s="61">
        <v>125</v>
      </c>
      <c r="C234" s="62">
        <v>0</v>
      </c>
      <c r="D234" s="62">
        <v>276</v>
      </c>
      <c r="E234" s="62">
        <v>311</v>
      </c>
      <c r="F234" s="62">
        <v>42</v>
      </c>
      <c r="G234" s="62">
        <v>0</v>
      </c>
      <c r="H234" s="63">
        <v>0</v>
      </c>
      <c r="I234" s="96">
        <f t="shared" si="348"/>
        <v>754</v>
      </c>
      <c r="J234" s="61">
        <v>2000</v>
      </c>
      <c r="K234" s="62">
        <v>0</v>
      </c>
      <c r="L234" s="62">
        <v>4416</v>
      </c>
      <c r="M234" s="62">
        <v>4976</v>
      </c>
      <c r="N234" s="62">
        <v>672</v>
      </c>
      <c r="O234" s="62">
        <v>0</v>
      </c>
      <c r="P234" s="63">
        <v>0</v>
      </c>
      <c r="Q234" s="64">
        <f t="shared" si="349"/>
        <v>12064</v>
      </c>
    </row>
    <row r="235" spans="1:17" ht="15" customHeight="1">
      <c r="A235" s="86" t="s">
        <v>103</v>
      </c>
      <c r="B235" s="61">
        <v>12</v>
      </c>
      <c r="C235" s="62">
        <v>0</v>
      </c>
      <c r="D235" s="62">
        <v>239</v>
      </c>
      <c r="E235" s="62">
        <v>346</v>
      </c>
      <c r="F235" s="62">
        <v>139</v>
      </c>
      <c r="G235" s="62">
        <v>0</v>
      </c>
      <c r="H235" s="63">
        <v>0</v>
      </c>
      <c r="I235" s="96">
        <f t="shared" si="348"/>
        <v>736</v>
      </c>
      <c r="J235" s="61">
        <v>648</v>
      </c>
      <c r="K235" s="62">
        <v>0</v>
      </c>
      <c r="L235" s="62">
        <v>12906</v>
      </c>
      <c r="M235" s="62">
        <v>18684</v>
      </c>
      <c r="N235" s="62">
        <v>7506</v>
      </c>
      <c r="O235" s="62">
        <v>0</v>
      </c>
      <c r="P235" s="63">
        <v>0</v>
      </c>
      <c r="Q235" s="64">
        <f t="shared" si="349"/>
        <v>39744</v>
      </c>
    </row>
    <row r="236" spans="1:17" ht="15" customHeight="1">
      <c r="A236" s="97" t="s">
        <v>104</v>
      </c>
      <c r="B236" s="50">
        <v>5</v>
      </c>
      <c r="C236" s="51">
        <v>0</v>
      </c>
      <c r="D236" s="51">
        <v>217</v>
      </c>
      <c r="E236" s="51">
        <v>169</v>
      </c>
      <c r="F236" s="51">
        <v>17</v>
      </c>
      <c r="G236" s="51">
        <v>0</v>
      </c>
      <c r="H236" s="52">
        <v>0</v>
      </c>
      <c r="I236" s="96">
        <f t="shared" si="348"/>
        <v>408</v>
      </c>
      <c r="J236" s="50">
        <v>135</v>
      </c>
      <c r="K236" s="51">
        <v>0</v>
      </c>
      <c r="L236" s="51">
        <v>5859</v>
      </c>
      <c r="M236" s="51">
        <v>4563</v>
      </c>
      <c r="N236" s="51">
        <v>459</v>
      </c>
      <c r="O236" s="51">
        <v>0</v>
      </c>
      <c r="P236" s="52">
        <v>0</v>
      </c>
      <c r="Q236" s="53">
        <f t="shared" si="349"/>
        <v>11016</v>
      </c>
    </row>
    <row r="237" spans="1:17" ht="15.75" customHeight="1">
      <c r="A237" s="97" t="s">
        <v>145</v>
      </c>
      <c r="B237" s="103">
        <v>3</v>
      </c>
      <c r="C237" s="62">
        <v>0</v>
      </c>
      <c r="D237" s="62">
        <v>47</v>
      </c>
      <c r="E237" s="62">
        <v>0</v>
      </c>
      <c r="F237" s="62">
        <v>0</v>
      </c>
      <c r="G237" s="62">
        <v>0</v>
      </c>
      <c r="H237" s="63">
        <v>0</v>
      </c>
      <c r="I237" s="96">
        <f t="shared" si="348"/>
        <v>50</v>
      </c>
      <c r="J237" s="61">
        <v>7.1999999999999993</v>
      </c>
      <c r="K237" s="62">
        <v>0</v>
      </c>
      <c r="L237" s="62">
        <v>112.8</v>
      </c>
      <c r="M237" s="62">
        <v>0</v>
      </c>
      <c r="N237" s="62">
        <v>0</v>
      </c>
      <c r="O237" s="62">
        <v>0</v>
      </c>
      <c r="P237" s="63">
        <v>0</v>
      </c>
      <c r="Q237" s="53">
        <f t="shared" si="349"/>
        <v>120</v>
      </c>
    </row>
    <row r="238" spans="1:17" ht="15.75" customHeight="1">
      <c r="A238" s="97" t="s">
        <v>191</v>
      </c>
      <c r="B238" s="103">
        <v>2</v>
      </c>
      <c r="C238" s="62">
        <v>0</v>
      </c>
      <c r="D238" s="62">
        <v>28</v>
      </c>
      <c r="E238" s="62">
        <v>0</v>
      </c>
      <c r="F238" s="62">
        <v>0</v>
      </c>
      <c r="G238" s="62">
        <v>0</v>
      </c>
      <c r="H238" s="63">
        <v>0</v>
      </c>
      <c r="I238" s="96">
        <f t="shared" si="348"/>
        <v>30</v>
      </c>
      <c r="J238" s="61">
        <v>2.4</v>
      </c>
      <c r="K238" s="62">
        <v>0</v>
      </c>
      <c r="L238" s="62">
        <v>33.6</v>
      </c>
      <c r="M238" s="62">
        <v>0</v>
      </c>
      <c r="N238" s="62">
        <v>0</v>
      </c>
      <c r="O238" s="62">
        <v>0</v>
      </c>
      <c r="P238" s="63">
        <v>0</v>
      </c>
      <c r="Q238" s="53">
        <f t="shared" si="349"/>
        <v>36</v>
      </c>
    </row>
    <row r="239" spans="1:17" ht="15.75" customHeight="1">
      <c r="A239" s="86" t="s">
        <v>147</v>
      </c>
      <c r="B239" s="103">
        <v>1</v>
      </c>
      <c r="C239" s="62">
        <v>0</v>
      </c>
      <c r="D239" s="62">
        <v>33</v>
      </c>
      <c r="E239" s="62">
        <v>0</v>
      </c>
      <c r="F239" s="62">
        <v>0</v>
      </c>
      <c r="G239" s="62">
        <v>0</v>
      </c>
      <c r="H239" s="63">
        <v>0</v>
      </c>
      <c r="I239" s="96">
        <f t="shared" si="348"/>
        <v>34</v>
      </c>
      <c r="J239" s="61">
        <v>3</v>
      </c>
      <c r="K239" s="62">
        <v>0</v>
      </c>
      <c r="L239" s="62">
        <v>99</v>
      </c>
      <c r="M239" s="62">
        <v>0</v>
      </c>
      <c r="N239" s="62">
        <v>0</v>
      </c>
      <c r="O239" s="62">
        <v>0</v>
      </c>
      <c r="P239" s="63">
        <v>0</v>
      </c>
      <c r="Q239" s="53">
        <f t="shared" si="349"/>
        <v>102</v>
      </c>
    </row>
    <row r="240" spans="1:17" ht="15.75" customHeight="1">
      <c r="A240" s="86" t="s">
        <v>192</v>
      </c>
      <c r="B240" s="103">
        <v>0</v>
      </c>
      <c r="C240" s="62">
        <v>0</v>
      </c>
      <c r="D240" s="62">
        <v>6</v>
      </c>
      <c r="E240" s="62">
        <v>0</v>
      </c>
      <c r="F240" s="62">
        <v>0</v>
      </c>
      <c r="G240" s="62">
        <v>0</v>
      </c>
      <c r="H240" s="63">
        <v>0</v>
      </c>
      <c r="I240" s="96">
        <f t="shared" si="348"/>
        <v>6</v>
      </c>
      <c r="J240" s="61">
        <v>0</v>
      </c>
      <c r="K240" s="62">
        <v>0</v>
      </c>
      <c r="L240" s="62">
        <v>9</v>
      </c>
      <c r="M240" s="62">
        <v>0</v>
      </c>
      <c r="N240" s="62">
        <v>0</v>
      </c>
      <c r="O240" s="62">
        <v>0</v>
      </c>
      <c r="P240" s="63">
        <v>0</v>
      </c>
      <c r="Q240" s="53">
        <f t="shared" si="349"/>
        <v>9</v>
      </c>
    </row>
    <row r="241" spans="1:18" ht="15.75" customHeight="1">
      <c r="A241" s="86" t="s">
        <v>93</v>
      </c>
      <c r="B241" s="103">
        <v>0</v>
      </c>
      <c r="C241" s="62">
        <v>0</v>
      </c>
      <c r="D241" s="62">
        <v>10</v>
      </c>
      <c r="E241" s="62">
        <v>0</v>
      </c>
      <c r="F241" s="62">
        <v>0</v>
      </c>
      <c r="G241" s="62">
        <v>0</v>
      </c>
      <c r="H241" s="63">
        <v>0</v>
      </c>
      <c r="I241" s="96">
        <f t="shared" si="348"/>
        <v>10</v>
      </c>
      <c r="J241" s="61">
        <v>0</v>
      </c>
      <c r="K241" s="62">
        <v>0</v>
      </c>
      <c r="L241" s="62">
        <v>44</v>
      </c>
      <c r="M241" s="62">
        <v>0</v>
      </c>
      <c r="N241" s="62">
        <v>0</v>
      </c>
      <c r="O241" s="62">
        <v>0</v>
      </c>
      <c r="P241" s="63">
        <v>0</v>
      </c>
      <c r="Q241" s="53">
        <f t="shared" si="349"/>
        <v>44</v>
      </c>
    </row>
    <row r="242" spans="1:18" ht="15.75" customHeight="1">
      <c r="A242" s="86" t="s">
        <v>94</v>
      </c>
      <c r="B242" s="103">
        <v>0</v>
      </c>
      <c r="C242" s="62">
        <v>0</v>
      </c>
      <c r="D242" s="62">
        <v>2</v>
      </c>
      <c r="E242" s="62">
        <v>0</v>
      </c>
      <c r="F242" s="62">
        <v>0</v>
      </c>
      <c r="G242" s="62">
        <v>0</v>
      </c>
      <c r="H242" s="63">
        <v>0</v>
      </c>
      <c r="I242" s="96">
        <f t="shared" si="348"/>
        <v>2</v>
      </c>
      <c r="J242" s="61">
        <v>0</v>
      </c>
      <c r="K242" s="62">
        <v>0</v>
      </c>
      <c r="L242" s="62">
        <v>4.4000000000000004</v>
      </c>
      <c r="M242" s="62">
        <v>0</v>
      </c>
      <c r="N242" s="62">
        <v>0</v>
      </c>
      <c r="O242" s="62">
        <v>0</v>
      </c>
      <c r="P242" s="63">
        <v>0</v>
      </c>
      <c r="Q242" s="53">
        <f t="shared" si="349"/>
        <v>4.4000000000000004</v>
      </c>
    </row>
    <row r="243" spans="1:18" ht="15.75" customHeight="1">
      <c r="A243" s="86" t="s">
        <v>95</v>
      </c>
      <c r="B243" s="103">
        <v>0</v>
      </c>
      <c r="C243" s="62">
        <v>0</v>
      </c>
      <c r="D243" s="62">
        <v>0</v>
      </c>
      <c r="E243" s="62">
        <v>0</v>
      </c>
      <c r="F243" s="62">
        <v>0</v>
      </c>
      <c r="G243" s="62">
        <v>0</v>
      </c>
      <c r="H243" s="63">
        <v>0</v>
      </c>
      <c r="I243" s="96">
        <f t="shared" si="348"/>
        <v>0</v>
      </c>
      <c r="J243" s="61">
        <v>0</v>
      </c>
      <c r="K243" s="62">
        <v>0</v>
      </c>
      <c r="L243" s="62">
        <v>0</v>
      </c>
      <c r="M243" s="62">
        <v>0</v>
      </c>
      <c r="N243" s="62">
        <v>0</v>
      </c>
      <c r="O243" s="62">
        <v>0</v>
      </c>
      <c r="P243" s="63">
        <v>0</v>
      </c>
      <c r="Q243" s="53">
        <f t="shared" si="349"/>
        <v>0</v>
      </c>
    </row>
    <row r="244" spans="1:18" ht="15.75" customHeight="1">
      <c r="A244" s="86" t="s">
        <v>96</v>
      </c>
      <c r="B244" s="103">
        <v>0</v>
      </c>
      <c r="C244" s="62">
        <v>0</v>
      </c>
      <c r="D244" s="62">
        <v>0</v>
      </c>
      <c r="E244" s="62">
        <v>0</v>
      </c>
      <c r="F244" s="62">
        <v>0</v>
      </c>
      <c r="G244" s="62">
        <v>0</v>
      </c>
      <c r="H244" s="63">
        <v>0</v>
      </c>
      <c r="I244" s="96">
        <f t="shared" si="348"/>
        <v>0</v>
      </c>
      <c r="J244" s="61">
        <v>0</v>
      </c>
      <c r="K244" s="62">
        <v>0</v>
      </c>
      <c r="L244" s="62">
        <v>0</v>
      </c>
      <c r="M244" s="62">
        <v>0</v>
      </c>
      <c r="N244" s="62">
        <v>0</v>
      </c>
      <c r="O244" s="62">
        <v>0</v>
      </c>
      <c r="P244" s="63">
        <v>0</v>
      </c>
      <c r="Q244" s="53">
        <f t="shared" si="349"/>
        <v>0</v>
      </c>
    </row>
    <row r="245" spans="1:18" ht="15.75" customHeight="1">
      <c r="A245" s="86" t="s">
        <v>97</v>
      </c>
      <c r="B245" s="103">
        <v>0</v>
      </c>
      <c r="C245" s="62">
        <v>0</v>
      </c>
      <c r="D245" s="62">
        <v>6</v>
      </c>
      <c r="E245" s="62">
        <v>0</v>
      </c>
      <c r="F245" s="62">
        <v>0</v>
      </c>
      <c r="G245" s="62">
        <v>0</v>
      </c>
      <c r="H245" s="63">
        <v>0</v>
      </c>
      <c r="I245" s="96">
        <f t="shared" si="348"/>
        <v>6</v>
      </c>
      <c r="J245" s="61">
        <v>0</v>
      </c>
      <c r="K245" s="62">
        <v>0</v>
      </c>
      <c r="L245" s="62">
        <v>66</v>
      </c>
      <c r="M245" s="62">
        <v>0</v>
      </c>
      <c r="N245" s="62">
        <v>0</v>
      </c>
      <c r="O245" s="62">
        <v>0</v>
      </c>
      <c r="P245" s="63">
        <v>0</v>
      </c>
      <c r="Q245" s="53">
        <f t="shared" si="349"/>
        <v>66</v>
      </c>
    </row>
    <row r="246" spans="1:18" ht="15.75" customHeight="1">
      <c r="A246" s="86" t="s">
        <v>98</v>
      </c>
      <c r="B246" s="103">
        <v>0</v>
      </c>
      <c r="C246" s="62">
        <v>0</v>
      </c>
      <c r="D246" s="62">
        <v>2</v>
      </c>
      <c r="E246" s="62">
        <v>0</v>
      </c>
      <c r="F246" s="62">
        <v>0</v>
      </c>
      <c r="G246" s="62">
        <v>0</v>
      </c>
      <c r="H246" s="63">
        <v>0</v>
      </c>
      <c r="I246" s="96">
        <f t="shared" si="348"/>
        <v>2</v>
      </c>
      <c r="J246" s="61">
        <v>0</v>
      </c>
      <c r="K246" s="62">
        <v>0</v>
      </c>
      <c r="L246" s="62">
        <v>11</v>
      </c>
      <c r="M246" s="62">
        <v>0</v>
      </c>
      <c r="N246" s="62">
        <v>0</v>
      </c>
      <c r="O246" s="62">
        <v>0</v>
      </c>
      <c r="P246" s="63">
        <v>0</v>
      </c>
      <c r="Q246" s="53">
        <f t="shared" si="349"/>
        <v>11</v>
      </c>
    </row>
    <row r="247" spans="1:18" ht="15.75" customHeight="1">
      <c r="A247" s="86" t="s">
        <v>99</v>
      </c>
      <c r="B247" s="103">
        <v>0</v>
      </c>
      <c r="C247" s="62">
        <v>0</v>
      </c>
      <c r="D247" s="62">
        <v>0</v>
      </c>
      <c r="E247" s="62">
        <v>0</v>
      </c>
      <c r="F247" s="62">
        <v>0</v>
      </c>
      <c r="G247" s="62">
        <v>0</v>
      </c>
      <c r="H247" s="63">
        <v>0</v>
      </c>
      <c r="I247" s="96">
        <f t="shared" si="348"/>
        <v>0</v>
      </c>
      <c r="J247" s="61">
        <v>0</v>
      </c>
      <c r="K247" s="62">
        <v>0</v>
      </c>
      <c r="L247" s="62">
        <v>0</v>
      </c>
      <c r="M247" s="62">
        <v>0</v>
      </c>
      <c r="N247" s="62">
        <v>0</v>
      </c>
      <c r="O247" s="62">
        <v>0</v>
      </c>
      <c r="P247" s="63">
        <v>0</v>
      </c>
      <c r="Q247" s="53">
        <f t="shared" si="349"/>
        <v>0</v>
      </c>
    </row>
    <row r="248" spans="1:18" ht="15.75" customHeight="1">
      <c r="A248" s="86" t="s">
        <v>100</v>
      </c>
      <c r="B248" s="103">
        <v>0</v>
      </c>
      <c r="C248" s="62">
        <v>0</v>
      </c>
      <c r="D248" s="62">
        <v>0</v>
      </c>
      <c r="E248" s="62">
        <v>0</v>
      </c>
      <c r="F248" s="62">
        <v>0</v>
      </c>
      <c r="G248" s="62">
        <v>0</v>
      </c>
      <c r="H248" s="63">
        <v>0</v>
      </c>
      <c r="I248" s="96">
        <f t="shared" si="348"/>
        <v>0</v>
      </c>
      <c r="J248" s="61">
        <v>0</v>
      </c>
      <c r="K248" s="62">
        <v>0</v>
      </c>
      <c r="L248" s="62">
        <v>0</v>
      </c>
      <c r="M248" s="62">
        <v>0</v>
      </c>
      <c r="N248" s="62">
        <v>0</v>
      </c>
      <c r="O248" s="62">
        <v>0</v>
      </c>
      <c r="P248" s="63">
        <v>0</v>
      </c>
      <c r="Q248" s="53">
        <f t="shared" si="349"/>
        <v>0</v>
      </c>
    </row>
    <row r="249" spans="1:18" ht="15.75" customHeight="1">
      <c r="A249" s="86" t="s">
        <v>101</v>
      </c>
      <c r="B249" s="103">
        <v>0</v>
      </c>
      <c r="C249" s="62">
        <v>0</v>
      </c>
      <c r="D249" s="62">
        <v>0</v>
      </c>
      <c r="E249" s="62">
        <v>0</v>
      </c>
      <c r="F249" s="62">
        <v>0</v>
      </c>
      <c r="G249" s="62">
        <v>0</v>
      </c>
      <c r="H249" s="63">
        <v>0</v>
      </c>
      <c r="I249" s="96">
        <f t="shared" si="348"/>
        <v>0</v>
      </c>
      <c r="J249" s="61">
        <v>0</v>
      </c>
      <c r="K249" s="62">
        <v>0</v>
      </c>
      <c r="L249" s="62">
        <v>0</v>
      </c>
      <c r="M249" s="62">
        <v>0</v>
      </c>
      <c r="N249" s="62">
        <v>0</v>
      </c>
      <c r="O249" s="62">
        <v>0</v>
      </c>
      <c r="P249" s="63">
        <v>0</v>
      </c>
      <c r="Q249" s="53">
        <f t="shared" si="349"/>
        <v>0</v>
      </c>
    </row>
    <row r="250" spans="1:18" ht="15.75" customHeight="1">
      <c r="A250" s="86" t="s">
        <v>102</v>
      </c>
      <c r="B250" s="103">
        <v>0</v>
      </c>
      <c r="C250" s="62">
        <v>0</v>
      </c>
      <c r="D250" s="62">
        <v>0</v>
      </c>
      <c r="E250" s="62">
        <v>0</v>
      </c>
      <c r="F250" s="62">
        <v>0</v>
      </c>
      <c r="G250" s="62">
        <v>0</v>
      </c>
      <c r="H250" s="63">
        <v>0</v>
      </c>
      <c r="I250" s="96">
        <f t="shared" si="348"/>
        <v>0</v>
      </c>
      <c r="J250" s="61">
        <v>0</v>
      </c>
      <c r="K250" s="62">
        <v>0</v>
      </c>
      <c r="L250" s="62">
        <v>0</v>
      </c>
      <c r="M250" s="62">
        <v>0</v>
      </c>
      <c r="N250" s="62">
        <v>0</v>
      </c>
      <c r="O250" s="62">
        <v>0</v>
      </c>
      <c r="P250" s="63">
        <v>0</v>
      </c>
      <c r="Q250" s="53">
        <f t="shared" si="349"/>
        <v>0</v>
      </c>
    </row>
    <row r="251" spans="1:18" ht="15.75" customHeight="1">
      <c r="A251" s="86" t="s">
        <v>103</v>
      </c>
      <c r="B251" s="103">
        <v>0</v>
      </c>
      <c r="C251" s="62">
        <v>0</v>
      </c>
      <c r="D251" s="62">
        <v>0</v>
      </c>
      <c r="E251" s="62">
        <v>0</v>
      </c>
      <c r="F251" s="62">
        <v>0</v>
      </c>
      <c r="G251" s="62">
        <v>0</v>
      </c>
      <c r="H251" s="63">
        <v>0</v>
      </c>
      <c r="I251" s="96">
        <f t="shared" si="348"/>
        <v>0</v>
      </c>
      <c r="J251" s="61">
        <v>0</v>
      </c>
      <c r="K251" s="62">
        <v>0</v>
      </c>
      <c r="L251" s="62">
        <v>0</v>
      </c>
      <c r="M251" s="62">
        <v>0</v>
      </c>
      <c r="N251" s="62">
        <v>0</v>
      </c>
      <c r="O251" s="62">
        <v>0</v>
      </c>
      <c r="P251" s="63">
        <v>0</v>
      </c>
      <c r="Q251" s="53">
        <f t="shared" si="349"/>
        <v>0</v>
      </c>
    </row>
    <row r="252" spans="1:18" ht="15.75" customHeight="1" thickBot="1">
      <c r="A252" s="86" t="s">
        <v>104</v>
      </c>
      <c r="B252" s="103">
        <v>0</v>
      </c>
      <c r="C252" s="62">
        <v>0</v>
      </c>
      <c r="D252" s="62">
        <v>0</v>
      </c>
      <c r="E252" s="62">
        <v>0</v>
      </c>
      <c r="F252" s="62">
        <v>0</v>
      </c>
      <c r="G252" s="62">
        <v>0</v>
      </c>
      <c r="H252" s="63">
        <v>0</v>
      </c>
      <c r="I252" s="96">
        <f t="shared" si="348"/>
        <v>0</v>
      </c>
      <c r="J252" s="61">
        <v>0</v>
      </c>
      <c r="K252" s="62">
        <v>0</v>
      </c>
      <c r="L252" s="62">
        <v>0</v>
      </c>
      <c r="M252" s="62">
        <v>0</v>
      </c>
      <c r="N252" s="62">
        <v>0</v>
      </c>
      <c r="O252" s="62">
        <v>0</v>
      </c>
      <c r="P252" s="63">
        <v>0</v>
      </c>
      <c r="Q252" s="53">
        <f t="shared" si="349"/>
        <v>0</v>
      </c>
    </row>
    <row r="253" spans="1:18" s="59" customFormat="1" ht="40.5" customHeight="1" thickBot="1">
      <c r="A253" s="67" t="s">
        <v>201</v>
      </c>
      <c r="B253" s="68">
        <f t="shared" ref="B253:Q253" si="350">B220+B217+B199+B196+B193+B190+B187+B184+B181+B172+B169+B166+B161+B158+B155+B152+B143+B140+B137+B132+B129</f>
        <v>163183</v>
      </c>
      <c r="C253" s="68">
        <f t="shared" si="350"/>
        <v>12669</v>
      </c>
      <c r="D253" s="68">
        <f t="shared" si="350"/>
        <v>1937583</v>
      </c>
      <c r="E253" s="68">
        <f t="shared" si="350"/>
        <v>357671</v>
      </c>
      <c r="F253" s="68">
        <f t="shared" si="350"/>
        <v>103845</v>
      </c>
      <c r="G253" s="68">
        <f t="shared" si="350"/>
        <v>4356</v>
      </c>
      <c r="H253" s="104">
        <f t="shared" si="350"/>
        <v>9000</v>
      </c>
      <c r="I253" s="71">
        <f t="shared" si="350"/>
        <v>2588307</v>
      </c>
      <c r="J253" s="68">
        <f t="shared" si="350"/>
        <v>1476594.6</v>
      </c>
      <c r="K253" s="68">
        <f t="shared" si="350"/>
        <v>1109364.5</v>
      </c>
      <c r="L253" s="68">
        <f t="shared" si="350"/>
        <v>6129155.5</v>
      </c>
      <c r="M253" s="68">
        <f t="shared" si="350"/>
        <v>3318870.7</v>
      </c>
      <c r="N253" s="68">
        <f t="shared" si="350"/>
        <v>1862489</v>
      </c>
      <c r="O253" s="68">
        <f t="shared" si="350"/>
        <v>18964</v>
      </c>
      <c r="P253" s="104">
        <f t="shared" si="350"/>
        <v>27599.999999999996</v>
      </c>
      <c r="Q253" s="71">
        <f t="shared" si="350"/>
        <v>13943038.300000001</v>
      </c>
      <c r="R253" s="72"/>
    </row>
    <row r="254" spans="1:18" s="39" customFormat="1" ht="100.5" customHeight="1" thickBot="1">
      <c r="A254" s="33" t="s">
        <v>196</v>
      </c>
      <c r="B254" s="80" t="s">
        <v>167</v>
      </c>
      <c r="C254" s="81" t="s">
        <v>168</v>
      </c>
      <c r="D254" s="81" t="s">
        <v>169</v>
      </c>
      <c r="E254" s="81" t="s">
        <v>170</v>
      </c>
      <c r="F254" s="81" t="s">
        <v>171</v>
      </c>
      <c r="G254" s="81" t="s">
        <v>172</v>
      </c>
      <c r="H254" s="82" t="s">
        <v>173</v>
      </c>
      <c r="I254" s="83" t="s">
        <v>126</v>
      </c>
      <c r="J254" s="34" t="s">
        <v>127</v>
      </c>
      <c r="K254" s="34" t="s">
        <v>128</v>
      </c>
      <c r="L254" s="34" t="s">
        <v>129</v>
      </c>
      <c r="M254" s="34" t="s">
        <v>130</v>
      </c>
      <c r="N254" s="34" t="s">
        <v>131</v>
      </c>
      <c r="O254" s="34" t="s">
        <v>132</v>
      </c>
      <c r="P254" s="38" t="s">
        <v>133</v>
      </c>
      <c r="Q254" s="37" t="s">
        <v>126</v>
      </c>
    </row>
    <row r="255" spans="1:18" s="39" customFormat="1" ht="15" customHeight="1" thickBot="1">
      <c r="A255" s="84" t="s">
        <v>2</v>
      </c>
      <c r="B255" s="85">
        <f>SUM(B256:B257)</f>
        <v>789</v>
      </c>
      <c r="C255" s="85">
        <f t="shared" ref="C255:Q255" si="351">SUM(C256:C257)</f>
        <v>391</v>
      </c>
      <c r="D255" s="85">
        <f t="shared" si="351"/>
        <v>0</v>
      </c>
      <c r="E255" s="85">
        <f t="shared" si="351"/>
        <v>1122</v>
      </c>
      <c r="F255" s="85">
        <f t="shared" si="351"/>
        <v>553</v>
      </c>
      <c r="G255" s="85">
        <f t="shared" si="351"/>
        <v>0</v>
      </c>
      <c r="H255" s="105">
        <f t="shared" si="351"/>
        <v>0</v>
      </c>
      <c r="I255" s="76">
        <f t="shared" si="351"/>
        <v>2855</v>
      </c>
      <c r="J255" s="106">
        <f t="shared" si="351"/>
        <v>24016</v>
      </c>
      <c r="K255" s="58">
        <f t="shared" si="351"/>
        <v>11856</v>
      </c>
      <c r="L255" s="58">
        <f t="shared" si="351"/>
        <v>0</v>
      </c>
      <c r="M255" s="58">
        <f t="shared" si="351"/>
        <v>38190</v>
      </c>
      <c r="N255" s="58">
        <f t="shared" si="351"/>
        <v>18430</v>
      </c>
      <c r="O255" s="58">
        <f t="shared" si="351"/>
        <v>0</v>
      </c>
      <c r="P255" s="108">
        <f t="shared" si="351"/>
        <v>0</v>
      </c>
      <c r="Q255" s="58">
        <f t="shared" si="351"/>
        <v>92492</v>
      </c>
    </row>
    <row r="256" spans="1:18" ht="18" customHeight="1">
      <c r="A256" s="86" t="s">
        <v>3</v>
      </c>
      <c r="B256" s="46">
        <v>475</v>
      </c>
      <c r="C256" s="47">
        <v>233</v>
      </c>
      <c r="D256" s="47">
        <v>0</v>
      </c>
      <c r="E256" s="47">
        <v>888</v>
      </c>
      <c r="F256" s="47">
        <v>417</v>
      </c>
      <c r="G256" s="47">
        <v>0</v>
      </c>
      <c r="H256" s="48">
        <v>0</v>
      </c>
      <c r="I256" s="88">
        <f>SUM(B256:H256)</f>
        <v>2013</v>
      </c>
      <c r="J256" s="46">
        <v>18050</v>
      </c>
      <c r="K256" s="47">
        <v>8854</v>
      </c>
      <c r="L256" s="47">
        <v>0</v>
      </c>
      <c r="M256" s="47">
        <v>33744</v>
      </c>
      <c r="N256" s="47">
        <v>15846</v>
      </c>
      <c r="O256" s="47">
        <v>0</v>
      </c>
      <c r="P256" s="48">
        <v>0</v>
      </c>
      <c r="Q256" s="49">
        <f>SUM(J256:P256)</f>
        <v>76494</v>
      </c>
    </row>
    <row r="257" spans="1:17" ht="23.4" thickBot="1">
      <c r="A257" s="86" t="s">
        <v>4</v>
      </c>
      <c r="B257" s="50">
        <v>314</v>
      </c>
      <c r="C257" s="51">
        <v>158</v>
      </c>
      <c r="D257" s="51">
        <v>0</v>
      </c>
      <c r="E257" s="51">
        <v>234</v>
      </c>
      <c r="F257" s="51">
        <v>136</v>
      </c>
      <c r="G257" s="51">
        <v>0</v>
      </c>
      <c r="H257" s="52">
        <v>0</v>
      </c>
      <c r="I257" s="91">
        <f>SUM(B257:H257)</f>
        <v>842</v>
      </c>
      <c r="J257" s="50">
        <v>5966</v>
      </c>
      <c r="K257" s="51">
        <v>3002</v>
      </c>
      <c r="L257" s="51">
        <v>0</v>
      </c>
      <c r="M257" s="51">
        <v>4446</v>
      </c>
      <c r="N257" s="51">
        <v>2584</v>
      </c>
      <c r="O257" s="51">
        <v>0</v>
      </c>
      <c r="P257" s="52">
        <v>0</v>
      </c>
      <c r="Q257" s="53">
        <f>SUM(J257:P257)</f>
        <v>15998</v>
      </c>
    </row>
    <row r="258" spans="1:17" s="59" customFormat="1" ht="16.5" customHeight="1" thickBot="1">
      <c r="A258" s="92" t="s">
        <v>5</v>
      </c>
      <c r="B258" s="55">
        <f t="shared" ref="B258:Q258" si="352">SUM(B259:B262)</f>
        <v>6964</v>
      </c>
      <c r="C258" s="55">
        <f t="shared" si="352"/>
        <v>3616</v>
      </c>
      <c r="D258" s="55">
        <f t="shared" si="352"/>
        <v>0</v>
      </c>
      <c r="E258" s="55">
        <f t="shared" si="352"/>
        <v>11521</v>
      </c>
      <c r="F258" s="55">
        <f t="shared" si="352"/>
        <v>11410</v>
      </c>
      <c r="G258" s="55">
        <f t="shared" si="352"/>
        <v>0</v>
      </c>
      <c r="H258" s="110">
        <f t="shared" si="352"/>
        <v>0</v>
      </c>
      <c r="I258" s="76">
        <f t="shared" si="352"/>
        <v>33511</v>
      </c>
      <c r="J258" s="85">
        <f t="shared" si="352"/>
        <v>500552</v>
      </c>
      <c r="K258" s="85">
        <f t="shared" si="352"/>
        <v>285051</v>
      </c>
      <c r="L258" s="85">
        <f t="shared" si="352"/>
        <v>0</v>
      </c>
      <c r="M258" s="85">
        <f t="shared" si="352"/>
        <v>974886</v>
      </c>
      <c r="N258" s="85">
        <f t="shared" si="352"/>
        <v>894296</v>
      </c>
      <c r="O258" s="85">
        <f t="shared" si="352"/>
        <v>0</v>
      </c>
      <c r="P258" s="105">
        <f t="shared" si="352"/>
        <v>0</v>
      </c>
      <c r="Q258" s="58">
        <f t="shared" si="352"/>
        <v>2654785</v>
      </c>
    </row>
    <row r="259" spans="1:17" ht="22.8">
      <c r="A259" s="93" t="s">
        <v>6</v>
      </c>
      <c r="B259" s="61">
        <v>804</v>
      </c>
      <c r="C259" s="62">
        <v>858</v>
      </c>
      <c r="D259" s="62">
        <v>0</v>
      </c>
      <c r="E259" s="62">
        <v>1838</v>
      </c>
      <c r="F259" s="62">
        <v>1654</v>
      </c>
      <c r="G259" s="62">
        <v>0</v>
      </c>
      <c r="H259" s="63">
        <v>0</v>
      </c>
      <c r="I259" s="88">
        <f>SUM(B259:H259)</f>
        <v>5154</v>
      </c>
      <c r="J259" s="46">
        <v>59496</v>
      </c>
      <c r="K259" s="47">
        <v>63492</v>
      </c>
      <c r="L259" s="47">
        <v>0</v>
      </c>
      <c r="M259" s="47">
        <v>136012</v>
      </c>
      <c r="N259" s="47">
        <v>122396</v>
      </c>
      <c r="O259" s="47">
        <v>0</v>
      </c>
      <c r="P259" s="48">
        <v>0</v>
      </c>
      <c r="Q259" s="49">
        <f>SUM(J259:P259)</f>
        <v>381396</v>
      </c>
    </row>
    <row r="260" spans="1:17" ht="22.8">
      <c r="A260" s="93" t="s">
        <v>7</v>
      </c>
      <c r="B260" s="61">
        <v>253</v>
      </c>
      <c r="C260" s="62">
        <v>167</v>
      </c>
      <c r="D260" s="62">
        <v>0</v>
      </c>
      <c r="E260" s="62">
        <v>317</v>
      </c>
      <c r="F260" s="62">
        <v>640</v>
      </c>
      <c r="G260" s="62">
        <v>0</v>
      </c>
      <c r="H260" s="63">
        <v>0</v>
      </c>
      <c r="I260" s="96">
        <f>SUM(B260:H260)</f>
        <v>1377</v>
      </c>
      <c r="J260" s="61">
        <v>9361</v>
      </c>
      <c r="K260" s="62">
        <v>6179</v>
      </c>
      <c r="L260" s="62">
        <v>0</v>
      </c>
      <c r="M260" s="62">
        <v>11729</v>
      </c>
      <c r="N260" s="62">
        <v>23680</v>
      </c>
      <c r="O260" s="62">
        <v>0</v>
      </c>
      <c r="P260" s="63">
        <v>0</v>
      </c>
      <c r="Q260" s="64">
        <f>SUM(J260:P260)</f>
        <v>50949</v>
      </c>
    </row>
    <row r="261" spans="1:17" ht="22.8">
      <c r="A261" s="86" t="s">
        <v>8</v>
      </c>
      <c r="B261" s="61">
        <v>1942</v>
      </c>
      <c r="C261" s="62">
        <v>1325</v>
      </c>
      <c r="D261" s="62">
        <v>0</v>
      </c>
      <c r="E261" s="62">
        <v>5673</v>
      </c>
      <c r="F261" s="62">
        <v>4488</v>
      </c>
      <c r="G261" s="62">
        <v>0</v>
      </c>
      <c r="H261" s="63">
        <v>0</v>
      </c>
      <c r="I261" s="96">
        <f>SUM(B261:H261)</f>
        <v>13428</v>
      </c>
      <c r="J261" s="61">
        <v>213620</v>
      </c>
      <c r="K261" s="62">
        <v>145750</v>
      </c>
      <c r="L261" s="62">
        <v>0</v>
      </c>
      <c r="M261" s="62">
        <v>624030</v>
      </c>
      <c r="N261" s="62">
        <v>493680</v>
      </c>
      <c r="O261" s="62">
        <v>0</v>
      </c>
      <c r="P261" s="63">
        <v>0</v>
      </c>
      <c r="Q261" s="64">
        <f>SUM(J261:P261)</f>
        <v>1477080</v>
      </c>
    </row>
    <row r="262" spans="1:17" ht="23.4" thickBot="1">
      <c r="A262" s="86" t="s">
        <v>9</v>
      </c>
      <c r="B262" s="61">
        <v>3965</v>
      </c>
      <c r="C262" s="62">
        <v>1266</v>
      </c>
      <c r="D262" s="62">
        <v>0</v>
      </c>
      <c r="E262" s="62">
        <v>3693</v>
      </c>
      <c r="F262" s="62">
        <v>4628</v>
      </c>
      <c r="G262" s="62">
        <v>0</v>
      </c>
      <c r="H262" s="63">
        <v>0</v>
      </c>
      <c r="I262" s="96">
        <f>SUM(B262:H262)</f>
        <v>13552</v>
      </c>
      <c r="J262" s="61">
        <v>218075</v>
      </c>
      <c r="K262" s="62">
        <v>69630</v>
      </c>
      <c r="L262" s="62">
        <v>0</v>
      </c>
      <c r="M262" s="62">
        <v>203115</v>
      </c>
      <c r="N262" s="62">
        <v>254540</v>
      </c>
      <c r="O262" s="62">
        <v>0</v>
      </c>
      <c r="P262" s="63">
        <v>0</v>
      </c>
      <c r="Q262" s="64">
        <f>SUM(J262:P262)</f>
        <v>745360</v>
      </c>
    </row>
    <row r="263" spans="1:17" s="59" customFormat="1" ht="16.5" customHeight="1" thickBot="1">
      <c r="A263" s="92" t="s">
        <v>10</v>
      </c>
      <c r="B263" s="58">
        <f t="shared" ref="B263:Q263" si="353">SUM(B264:B265)</f>
        <v>241</v>
      </c>
      <c r="C263" s="58">
        <f t="shared" si="353"/>
        <v>182</v>
      </c>
      <c r="D263" s="58">
        <v>0</v>
      </c>
      <c r="E263" s="58">
        <f t="shared" si="353"/>
        <v>446</v>
      </c>
      <c r="F263" s="58">
        <f t="shared" si="353"/>
        <v>558</v>
      </c>
      <c r="G263" s="58">
        <f t="shared" si="353"/>
        <v>0</v>
      </c>
      <c r="H263" s="108">
        <f t="shared" si="353"/>
        <v>0</v>
      </c>
      <c r="I263" s="76">
        <f t="shared" si="353"/>
        <v>1427</v>
      </c>
      <c r="J263" s="107">
        <f t="shared" si="353"/>
        <v>30888</v>
      </c>
      <c r="K263" s="76">
        <f t="shared" si="353"/>
        <v>24128</v>
      </c>
      <c r="L263" s="76">
        <f t="shared" si="353"/>
        <v>0</v>
      </c>
      <c r="M263" s="76">
        <f t="shared" si="353"/>
        <v>58968</v>
      </c>
      <c r="N263" s="76">
        <f t="shared" si="353"/>
        <v>67080</v>
      </c>
      <c r="O263" s="76">
        <f t="shared" si="353"/>
        <v>0</v>
      </c>
      <c r="P263" s="109">
        <f t="shared" si="353"/>
        <v>0</v>
      </c>
      <c r="Q263" s="58">
        <f t="shared" si="353"/>
        <v>181064</v>
      </c>
    </row>
    <row r="264" spans="1:17" ht="22.8">
      <c r="A264" s="93" t="s">
        <v>11</v>
      </c>
      <c r="B264" s="61">
        <v>56</v>
      </c>
      <c r="C264" s="62">
        <v>50</v>
      </c>
      <c r="D264" s="62">
        <v>0</v>
      </c>
      <c r="E264" s="62">
        <v>121</v>
      </c>
      <c r="F264" s="62">
        <v>87</v>
      </c>
      <c r="G264" s="62">
        <v>0</v>
      </c>
      <c r="H264" s="63">
        <v>0</v>
      </c>
      <c r="I264" s="96">
        <f>SUM(B264:H264)</f>
        <v>314</v>
      </c>
      <c r="J264" s="61">
        <v>11648</v>
      </c>
      <c r="K264" s="62">
        <v>10400</v>
      </c>
      <c r="L264" s="62">
        <v>0</v>
      </c>
      <c r="M264" s="62">
        <v>25168</v>
      </c>
      <c r="N264" s="62">
        <v>18096</v>
      </c>
      <c r="O264" s="62">
        <v>0</v>
      </c>
      <c r="P264" s="63">
        <v>0</v>
      </c>
      <c r="Q264" s="64">
        <f>SUM(J264:P264)</f>
        <v>65312</v>
      </c>
    </row>
    <row r="265" spans="1:17" ht="23.4" thickBot="1">
      <c r="A265" s="93" t="s">
        <v>12</v>
      </c>
      <c r="B265" s="61">
        <v>185</v>
      </c>
      <c r="C265" s="62">
        <v>132</v>
      </c>
      <c r="D265" s="62">
        <v>0</v>
      </c>
      <c r="E265" s="62">
        <v>325</v>
      </c>
      <c r="F265" s="62">
        <v>471</v>
      </c>
      <c r="G265" s="62">
        <v>0</v>
      </c>
      <c r="H265" s="63">
        <v>0</v>
      </c>
      <c r="I265" s="96">
        <f>SUM(B265:H265)</f>
        <v>1113</v>
      </c>
      <c r="J265" s="61">
        <v>19240</v>
      </c>
      <c r="K265" s="62">
        <v>13728</v>
      </c>
      <c r="L265" s="62">
        <v>0</v>
      </c>
      <c r="M265" s="62">
        <v>33800</v>
      </c>
      <c r="N265" s="62">
        <v>48984</v>
      </c>
      <c r="O265" s="62">
        <v>0</v>
      </c>
      <c r="P265" s="63">
        <v>0</v>
      </c>
      <c r="Q265" s="64">
        <f>SUM(J265:P265)</f>
        <v>115752</v>
      </c>
    </row>
    <row r="266" spans="1:17" s="59" customFormat="1" ht="16.5" customHeight="1" thickBot="1">
      <c r="A266" s="92" t="s">
        <v>13</v>
      </c>
      <c r="B266" s="55">
        <f t="shared" ref="B266:Q266" si="354">SUM(B267:B268)</f>
        <v>223</v>
      </c>
      <c r="C266" s="55">
        <f t="shared" si="354"/>
        <v>204</v>
      </c>
      <c r="D266" s="55">
        <f>SUM(D267:D268)</f>
        <v>0</v>
      </c>
      <c r="E266" s="55">
        <f t="shared" si="354"/>
        <v>382</v>
      </c>
      <c r="F266" s="55">
        <f t="shared" si="354"/>
        <v>640</v>
      </c>
      <c r="G266" s="55">
        <f t="shared" si="354"/>
        <v>0</v>
      </c>
      <c r="H266" s="110">
        <f t="shared" si="354"/>
        <v>0</v>
      </c>
      <c r="I266" s="76">
        <f t="shared" si="354"/>
        <v>1449</v>
      </c>
      <c r="J266" s="85">
        <f t="shared" si="354"/>
        <v>39260</v>
      </c>
      <c r="K266" s="85">
        <f t="shared" si="354"/>
        <v>40468</v>
      </c>
      <c r="L266" s="85">
        <f t="shared" si="354"/>
        <v>0</v>
      </c>
      <c r="M266" s="85">
        <f t="shared" si="354"/>
        <v>75198</v>
      </c>
      <c r="N266" s="85">
        <f t="shared" si="354"/>
        <v>111136</v>
      </c>
      <c r="O266" s="85">
        <f t="shared" si="354"/>
        <v>0</v>
      </c>
      <c r="P266" s="105">
        <f t="shared" si="354"/>
        <v>0</v>
      </c>
      <c r="Q266" s="58">
        <f t="shared" si="354"/>
        <v>266062</v>
      </c>
    </row>
    <row r="267" spans="1:17" ht="17.25" customHeight="1">
      <c r="A267" s="93" t="s">
        <v>14</v>
      </c>
      <c r="B267" s="61">
        <v>37</v>
      </c>
      <c r="C267" s="62">
        <v>64</v>
      </c>
      <c r="D267" s="62">
        <v>0</v>
      </c>
      <c r="E267" s="62">
        <v>116</v>
      </c>
      <c r="F267" s="62">
        <v>96</v>
      </c>
      <c r="G267" s="62">
        <v>0</v>
      </c>
      <c r="H267" s="63">
        <v>0</v>
      </c>
      <c r="I267" s="96">
        <f>SUM(B267:H267)</f>
        <v>313</v>
      </c>
      <c r="J267" s="61">
        <v>11174</v>
      </c>
      <c r="K267" s="62">
        <v>19328</v>
      </c>
      <c r="L267" s="62">
        <v>0</v>
      </c>
      <c r="M267" s="62">
        <v>35032</v>
      </c>
      <c r="N267" s="62">
        <v>28992</v>
      </c>
      <c r="O267" s="62">
        <v>0</v>
      </c>
      <c r="P267" s="63">
        <v>0</v>
      </c>
      <c r="Q267" s="64">
        <f>SUM(J267:P267)</f>
        <v>94526</v>
      </c>
    </row>
    <row r="268" spans="1:17" ht="17.25" customHeight="1" thickBot="1">
      <c r="A268" s="93" t="s">
        <v>15</v>
      </c>
      <c r="B268" s="61">
        <v>186</v>
      </c>
      <c r="C268" s="62">
        <v>140</v>
      </c>
      <c r="D268" s="62">
        <v>0</v>
      </c>
      <c r="E268" s="62">
        <v>266</v>
      </c>
      <c r="F268" s="62">
        <v>544</v>
      </c>
      <c r="G268" s="62">
        <v>0</v>
      </c>
      <c r="H268" s="63">
        <v>0</v>
      </c>
      <c r="I268" s="96">
        <f>SUM(B268:H268)</f>
        <v>1136</v>
      </c>
      <c r="J268" s="61">
        <v>28086</v>
      </c>
      <c r="K268" s="62">
        <v>21140</v>
      </c>
      <c r="L268" s="62">
        <v>0</v>
      </c>
      <c r="M268" s="62">
        <v>40166</v>
      </c>
      <c r="N268" s="62">
        <v>82144</v>
      </c>
      <c r="O268" s="62">
        <v>0</v>
      </c>
      <c r="P268" s="63">
        <v>0</v>
      </c>
      <c r="Q268" s="64">
        <f>SUM(J268:P268)</f>
        <v>171536</v>
      </c>
    </row>
    <row r="269" spans="1:17" s="59" customFormat="1" ht="16.5" customHeight="1" thickBot="1">
      <c r="A269" s="92" t="s">
        <v>16</v>
      </c>
      <c r="B269" s="55">
        <f t="shared" ref="B269:Q269" si="355">SUM(B270:B277)</f>
        <v>554</v>
      </c>
      <c r="C269" s="55">
        <f t="shared" si="355"/>
        <v>665</v>
      </c>
      <c r="D269" s="55">
        <f t="shared" si="355"/>
        <v>0</v>
      </c>
      <c r="E269" s="55">
        <f t="shared" si="355"/>
        <v>2078</v>
      </c>
      <c r="F269" s="55">
        <f t="shared" si="355"/>
        <v>2265</v>
      </c>
      <c r="G269" s="55">
        <f t="shared" si="355"/>
        <v>0</v>
      </c>
      <c r="H269" s="110">
        <f t="shared" si="355"/>
        <v>0</v>
      </c>
      <c r="I269" s="76">
        <f t="shared" si="355"/>
        <v>5562</v>
      </c>
      <c r="J269" s="85">
        <f t="shared" si="355"/>
        <v>123544</v>
      </c>
      <c r="K269" s="85">
        <f t="shared" si="355"/>
        <v>150604</v>
      </c>
      <c r="L269" s="85">
        <f t="shared" si="355"/>
        <v>0</v>
      </c>
      <c r="M269" s="85">
        <f t="shared" si="355"/>
        <v>466360</v>
      </c>
      <c r="N269" s="85">
        <f t="shared" si="355"/>
        <v>505720</v>
      </c>
      <c r="O269" s="85">
        <f t="shared" si="355"/>
        <v>0</v>
      </c>
      <c r="P269" s="105">
        <f t="shared" si="355"/>
        <v>0</v>
      </c>
      <c r="Q269" s="58">
        <f t="shared" si="355"/>
        <v>1246228</v>
      </c>
    </row>
    <row r="270" spans="1:17" ht="18" customHeight="1">
      <c r="A270" s="86" t="s">
        <v>160</v>
      </c>
      <c r="B270" s="61">
        <v>12</v>
      </c>
      <c r="C270" s="62">
        <v>9</v>
      </c>
      <c r="D270" s="62">
        <v>0</v>
      </c>
      <c r="E270" s="62">
        <v>24</v>
      </c>
      <c r="F270" s="62">
        <v>17</v>
      </c>
      <c r="G270" s="62">
        <v>0</v>
      </c>
      <c r="H270" s="63">
        <v>0</v>
      </c>
      <c r="I270" s="96">
        <f t="shared" ref="I270:I277" si="356">SUM(B270:H270)</f>
        <v>62</v>
      </c>
      <c r="J270" s="61">
        <v>3120</v>
      </c>
      <c r="K270" s="62">
        <v>2340</v>
      </c>
      <c r="L270" s="62">
        <v>0</v>
      </c>
      <c r="M270" s="62">
        <v>6240</v>
      </c>
      <c r="N270" s="62">
        <v>4420</v>
      </c>
      <c r="O270" s="62">
        <v>0</v>
      </c>
      <c r="P270" s="63">
        <v>0</v>
      </c>
      <c r="Q270" s="64">
        <f t="shared" ref="Q270:Q277" si="357">SUM(J270:P270)</f>
        <v>16120</v>
      </c>
    </row>
    <row r="271" spans="1:17" ht="18" customHeight="1">
      <c r="A271" s="86" t="s">
        <v>161</v>
      </c>
      <c r="B271" s="61">
        <v>20</v>
      </c>
      <c r="C271" s="62">
        <v>39</v>
      </c>
      <c r="D271" s="62">
        <v>0</v>
      </c>
      <c r="E271" s="62">
        <v>62</v>
      </c>
      <c r="F271" s="62">
        <v>60</v>
      </c>
      <c r="G271" s="62">
        <v>0</v>
      </c>
      <c r="H271" s="63">
        <v>0</v>
      </c>
      <c r="I271" s="96">
        <f t="shared" si="356"/>
        <v>181</v>
      </c>
      <c r="J271" s="61">
        <v>2600</v>
      </c>
      <c r="K271" s="62">
        <v>5070</v>
      </c>
      <c r="L271" s="62">
        <v>0</v>
      </c>
      <c r="M271" s="62">
        <v>8060</v>
      </c>
      <c r="N271" s="62">
        <v>7800</v>
      </c>
      <c r="O271" s="62">
        <v>0</v>
      </c>
      <c r="P271" s="63">
        <v>0</v>
      </c>
      <c r="Q271" s="64">
        <f t="shared" si="357"/>
        <v>23530</v>
      </c>
    </row>
    <row r="272" spans="1:17" ht="18" customHeight="1">
      <c r="A272" s="86" t="s">
        <v>19</v>
      </c>
      <c r="B272" s="61">
        <v>0</v>
      </c>
      <c r="C272" s="62">
        <v>8</v>
      </c>
      <c r="D272" s="62">
        <v>0</v>
      </c>
      <c r="E272" s="62">
        <v>25</v>
      </c>
      <c r="F272" s="62">
        <v>15</v>
      </c>
      <c r="G272" s="62">
        <v>0</v>
      </c>
      <c r="H272" s="63">
        <v>0</v>
      </c>
      <c r="I272" s="96">
        <f t="shared" si="356"/>
        <v>48</v>
      </c>
      <c r="J272" s="61">
        <v>0</v>
      </c>
      <c r="K272" s="62">
        <v>3200</v>
      </c>
      <c r="L272" s="62">
        <v>0</v>
      </c>
      <c r="M272" s="62">
        <v>10000</v>
      </c>
      <c r="N272" s="62">
        <v>6000</v>
      </c>
      <c r="O272" s="62">
        <v>0</v>
      </c>
      <c r="P272" s="63">
        <v>0</v>
      </c>
      <c r="Q272" s="64">
        <f t="shared" si="357"/>
        <v>19200</v>
      </c>
    </row>
    <row r="273" spans="1:17" ht="22.8">
      <c r="A273" s="86" t="s">
        <v>20</v>
      </c>
      <c r="B273" s="61">
        <v>261</v>
      </c>
      <c r="C273" s="62">
        <v>290</v>
      </c>
      <c r="D273" s="62">
        <v>0</v>
      </c>
      <c r="E273" s="62">
        <v>1053</v>
      </c>
      <c r="F273" s="62">
        <v>1002</v>
      </c>
      <c r="G273" s="62">
        <v>0</v>
      </c>
      <c r="H273" s="63">
        <v>0</v>
      </c>
      <c r="I273" s="96">
        <f t="shared" si="356"/>
        <v>2606</v>
      </c>
      <c r="J273" s="61">
        <v>52200</v>
      </c>
      <c r="K273" s="62">
        <v>58000</v>
      </c>
      <c r="L273" s="62">
        <v>0</v>
      </c>
      <c r="M273" s="62">
        <v>210600</v>
      </c>
      <c r="N273" s="62">
        <v>200400</v>
      </c>
      <c r="O273" s="62">
        <v>0</v>
      </c>
      <c r="P273" s="63">
        <v>0</v>
      </c>
      <c r="Q273" s="64">
        <f t="shared" si="357"/>
        <v>521200</v>
      </c>
    </row>
    <row r="274" spans="1:17" ht="18" customHeight="1">
      <c r="A274" s="86" t="s">
        <v>21</v>
      </c>
      <c r="B274" s="61">
        <v>12</v>
      </c>
      <c r="C274" s="62">
        <v>29</v>
      </c>
      <c r="D274" s="62">
        <v>0</v>
      </c>
      <c r="E274" s="62">
        <v>28</v>
      </c>
      <c r="F274" s="62">
        <v>18</v>
      </c>
      <c r="G274" s="62">
        <v>0</v>
      </c>
      <c r="H274" s="63">
        <v>0</v>
      </c>
      <c r="I274" s="96">
        <f t="shared" si="356"/>
        <v>87</v>
      </c>
      <c r="J274" s="61">
        <v>3648</v>
      </c>
      <c r="K274" s="62">
        <v>8816</v>
      </c>
      <c r="L274" s="62">
        <v>0</v>
      </c>
      <c r="M274" s="62">
        <v>8512</v>
      </c>
      <c r="N274" s="62">
        <v>5472</v>
      </c>
      <c r="O274" s="62">
        <v>0</v>
      </c>
      <c r="P274" s="63">
        <v>0</v>
      </c>
      <c r="Q274" s="64">
        <f t="shared" si="357"/>
        <v>26448</v>
      </c>
    </row>
    <row r="275" spans="1:17" ht="22.8">
      <c r="A275" s="86" t="s">
        <v>22</v>
      </c>
      <c r="B275" s="61">
        <v>8</v>
      </c>
      <c r="C275" s="62">
        <v>14</v>
      </c>
      <c r="D275" s="62">
        <v>0</v>
      </c>
      <c r="E275" s="62">
        <v>29</v>
      </c>
      <c r="F275" s="62">
        <v>54</v>
      </c>
      <c r="G275" s="62">
        <v>0</v>
      </c>
      <c r="H275" s="63">
        <v>0</v>
      </c>
      <c r="I275" s="96">
        <f t="shared" si="356"/>
        <v>105</v>
      </c>
      <c r="J275" s="61">
        <v>1216</v>
      </c>
      <c r="K275" s="62">
        <v>2128</v>
      </c>
      <c r="L275" s="62">
        <v>0</v>
      </c>
      <c r="M275" s="62">
        <v>4408</v>
      </c>
      <c r="N275" s="62">
        <v>8208</v>
      </c>
      <c r="O275" s="62">
        <v>0</v>
      </c>
      <c r="P275" s="63">
        <v>0</v>
      </c>
      <c r="Q275" s="64">
        <f t="shared" si="357"/>
        <v>15960</v>
      </c>
    </row>
    <row r="276" spans="1:17" ht="18" customHeight="1">
      <c r="A276" s="86" t="s">
        <v>23</v>
      </c>
      <c r="B276" s="61">
        <v>7</v>
      </c>
      <c r="C276" s="62">
        <v>14</v>
      </c>
      <c r="D276" s="62">
        <v>0</v>
      </c>
      <c r="E276" s="62">
        <v>35</v>
      </c>
      <c r="F276" s="62">
        <v>17</v>
      </c>
      <c r="G276" s="62">
        <v>0</v>
      </c>
      <c r="H276" s="63">
        <v>0</v>
      </c>
      <c r="I276" s="96">
        <f t="shared" si="356"/>
        <v>73</v>
      </c>
      <c r="J276" s="61">
        <v>3430</v>
      </c>
      <c r="K276" s="62">
        <v>6860</v>
      </c>
      <c r="L276" s="62">
        <v>0</v>
      </c>
      <c r="M276" s="62">
        <v>17150</v>
      </c>
      <c r="N276" s="62">
        <v>8330</v>
      </c>
      <c r="O276" s="62">
        <v>0</v>
      </c>
      <c r="P276" s="63">
        <v>0</v>
      </c>
      <c r="Q276" s="64">
        <f t="shared" si="357"/>
        <v>35770</v>
      </c>
    </row>
    <row r="277" spans="1:17" ht="23.4" thickBot="1">
      <c r="A277" s="86" t="s">
        <v>24</v>
      </c>
      <c r="B277" s="61">
        <v>234</v>
      </c>
      <c r="C277" s="62">
        <v>262</v>
      </c>
      <c r="D277" s="62">
        <v>0</v>
      </c>
      <c r="E277" s="62">
        <v>822</v>
      </c>
      <c r="F277" s="62">
        <v>1082</v>
      </c>
      <c r="G277" s="62">
        <v>0</v>
      </c>
      <c r="H277" s="63">
        <v>0</v>
      </c>
      <c r="I277" s="96">
        <f t="shared" si="356"/>
        <v>2400</v>
      </c>
      <c r="J277" s="61">
        <v>57330</v>
      </c>
      <c r="K277" s="62">
        <v>64190</v>
      </c>
      <c r="L277" s="62">
        <v>0</v>
      </c>
      <c r="M277" s="62">
        <v>201390</v>
      </c>
      <c r="N277" s="62">
        <v>265090</v>
      </c>
      <c r="O277" s="62">
        <v>0</v>
      </c>
      <c r="P277" s="63">
        <v>0</v>
      </c>
      <c r="Q277" s="64">
        <f t="shared" si="357"/>
        <v>588000</v>
      </c>
    </row>
    <row r="278" spans="1:17" s="59" customFormat="1" ht="16.5" customHeight="1" thickBot="1">
      <c r="A278" s="92" t="s">
        <v>25</v>
      </c>
      <c r="B278" s="55">
        <f t="shared" ref="B278:H278" si="358">SUM(B279:B280)</f>
        <v>120</v>
      </c>
      <c r="C278" s="55">
        <f t="shared" si="358"/>
        <v>103</v>
      </c>
      <c r="D278" s="55">
        <f t="shared" si="358"/>
        <v>0</v>
      </c>
      <c r="E278" s="55">
        <f t="shared" si="358"/>
        <v>116</v>
      </c>
      <c r="F278" s="55">
        <f t="shared" si="358"/>
        <v>340</v>
      </c>
      <c r="G278" s="55">
        <f t="shared" si="358"/>
        <v>0</v>
      </c>
      <c r="H278" s="110">
        <f t="shared" si="358"/>
        <v>0</v>
      </c>
      <c r="I278" s="76">
        <f t="shared" ref="I278:Q278" si="359">SUM(I279:I280)</f>
        <v>679</v>
      </c>
      <c r="J278" s="85">
        <f t="shared" si="359"/>
        <v>37240</v>
      </c>
      <c r="K278" s="85">
        <f t="shared" si="359"/>
        <v>33320</v>
      </c>
      <c r="L278" s="85">
        <f t="shared" si="359"/>
        <v>0</v>
      </c>
      <c r="M278" s="85">
        <f t="shared" si="359"/>
        <v>38080</v>
      </c>
      <c r="N278" s="85">
        <f t="shared" si="359"/>
        <v>103600</v>
      </c>
      <c r="O278" s="85">
        <f t="shared" si="359"/>
        <v>0</v>
      </c>
      <c r="P278" s="105">
        <f t="shared" si="359"/>
        <v>0</v>
      </c>
      <c r="Q278" s="58">
        <f t="shared" si="359"/>
        <v>212240</v>
      </c>
    </row>
    <row r="279" spans="1:17" ht="22.8">
      <c r="A279" s="93" t="s">
        <v>26</v>
      </c>
      <c r="B279" s="61">
        <v>13</v>
      </c>
      <c r="C279" s="62">
        <v>16</v>
      </c>
      <c r="D279" s="62">
        <v>0</v>
      </c>
      <c r="E279" s="62">
        <v>20</v>
      </c>
      <c r="F279" s="62">
        <v>30</v>
      </c>
      <c r="G279" s="62">
        <v>0</v>
      </c>
      <c r="H279" s="63">
        <v>0</v>
      </c>
      <c r="I279" s="96">
        <f>SUM(B279:H279)</f>
        <v>79</v>
      </c>
      <c r="J279" s="61">
        <v>7280</v>
      </c>
      <c r="K279" s="62">
        <v>8960</v>
      </c>
      <c r="L279" s="62">
        <v>0</v>
      </c>
      <c r="M279" s="62">
        <v>11200</v>
      </c>
      <c r="N279" s="62">
        <v>16800</v>
      </c>
      <c r="O279" s="62">
        <v>0</v>
      </c>
      <c r="P279" s="63">
        <v>0</v>
      </c>
      <c r="Q279" s="64">
        <f>SUM(J279:P279)</f>
        <v>44240</v>
      </c>
    </row>
    <row r="280" spans="1:17" ht="23.4" thickBot="1">
      <c r="A280" s="93" t="s">
        <v>27</v>
      </c>
      <c r="B280" s="61">
        <v>107</v>
      </c>
      <c r="C280" s="62">
        <v>87</v>
      </c>
      <c r="D280" s="62">
        <v>0</v>
      </c>
      <c r="E280" s="62">
        <v>96</v>
      </c>
      <c r="F280" s="62">
        <v>310</v>
      </c>
      <c r="G280" s="62">
        <v>0</v>
      </c>
      <c r="H280" s="63">
        <v>0</v>
      </c>
      <c r="I280" s="96">
        <f>SUM(B280:H280)</f>
        <v>600</v>
      </c>
      <c r="J280" s="61">
        <v>29960</v>
      </c>
      <c r="K280" s="62">
        <v>24360</v>
      </c>
      <c r="L280" s="62">
        <v>0</v>
      </c>
      <c r="M280" s="62">
        <v>26880</v>
      </c>
      <c r="N280" s="62">
        <v>86800</v>
      </c>
      <c r="O280" s="62">
        <v>0</v>
      </c>
      <c r="P280" s="63">
        <v>0</v>
      </c>
      <c r="Q280" s="64">
        <f>SUM(J280:P280)</f>
        <v>168000</v>
      </c>
    </row>
    <row r="281" spans="1:17" s="59" customFormat="1" ht="16.5" customHeight="1" thickBot="1">
      <c r="A281" s="92" t="s">
        <v>28</v>
      </c>
      <c r="B281" s="55">
        <f t="shared" ref="B281:H281" si="360">SUM(B282:B283)</f>
        <v>29</v>
      </c>
      <c r="C281" s="55">
        <f t="shared" si="360"/>
        <v>48</v>
      </c>
      <c r="D281" s="55">
        <f t="shared" si="360"/>
        <v>0</v>
      </c>
      <c r="E281" s="55">
        <f t="shared" si="360"/>
        <v>57</v>
      </c>
      <c r="F281" s="55">
        <f t="shared" si="360"/>
        <v>96</v>
      </c>
      <c r="G281" s="55">
        <f t="shared" si="360"/>
        <v>0</v>
      </c>
      <c r="H281" s="110">
        <f t="shared" si="360"/>
        <v>0</v>
      </c>
      <c r="I281" s="76">
        <f t="shared" ref="I281:Q281" si="361">SUM(I282:I283)</f>
        <v>230</v>
      </c>
      <c r="J281" s="85">
        <f t="shared" si="361"/>
        <v>16275</v>
      </c>
      <c r="K281" s="85">
        <f t="shared" si="361"/>
        <v>29400</v>
      </c>
      <c r="L281" s="85">
        <f t="shared" si="361"/>
        <v>0</v>
      </c>
      <c r="M281" s="85">
        <f t="shared" si="361"/>
        <v>35175</v>
      </c>
      <c r="N281" s="85">
        <f t="shared" si="361"/>
        <v>53025</v>
      </c>
      <c r="O281" s="85">
        <f t="shared" si="361"/>
        <v>0</v>
      </c>
      <c r="P281" s="105">
        <f t="shared" si="361"/>
        <v>0</v>
      </c>
      <c r="Q281" s="58">
        <f t="shared" si="361"/>
        <v>133875</v>
      </c>
    </row>
    <row r="282" spans="1:17" ht="22.8">
      <c r="A282" s="93" t="s">
        <v>29</v>
      </c>
      <c r="B282" s="61">
        <v>2</v>
      </c>
      <c r="C282" s="62">
        <v>8</v>
      </c>
      <c r="D282" s="62">
        <v>0</v>
      </c>
      <c r="E282" s="62">
        <v>10</v>
      </c>
      <c r="F282" s="62">
        <v>5</v>
      </c>
      <c r="G282" s="62">
        <v>0</v>
      </c>
      <c r="H282" s="63">
        <v>0</v>
      </c>
      <c r="I282" s="96">
        <f>SUM(B282:H282)</f>
        <v>25</v>
      </c>
      <c r="J282" s="61">
        <v>2100</v>
      </c>
      <c r="K282" s="62">
        <v>8400</v>
      </c>
      <c r="L282" s="62">
        <v>0</v>
      </c>
      <c r="M282" s="62">
        <v>10500</v>
      </c>
      <c r="N282" s="62">
        <v>5250</v>
      </c>
      <c r="O282" s="62">
        <v>0</v>
      </c>
      <c r="P282" s="63">
        <v>0</v>
      </c>
      <c r="Q282" s="64">
        <f>SUM(J282:P282)</f>
        <v>26250</v>
      </c>
    </row>
    <row r="283" spans="1:17" ht="23.4" thickBot="1">
      <c r="A283" s="93" t="s">
        <v>30</v>
      </c>
      <c r="B283" s="61">
        <v>27</v>
      </c>
      <c r="C283" s="62">
        <v>40</v>
      </c>
      <c r="D283" s="62">
        <v>0</v>
      </c>
      <c r="E283" s="62">
        <v>47</v>
      </c>
      <c r="F283" s="62">
        <v>91</v>
      </c>
      <c r="G283" s="62">
        <v>0</v>
      </c>
      <c r="H283" s="63">
        <v>0</v>
      </c>
      <c r="I283" s="96">
        <f>SUM(B283:H283)</f>
        <v>205</v>
      </c>
      <c r="J283" s="61">
        <v>14175</v>
      </c>
      <c r="K283" s="62">
        <v>21000</v>
      </c>
      <c r="L283" s="62">
        <v>0</v>
      </c>
      <c r="M283" s="62">
        <v>24675</v>
      </c>
      <c r="N283" s="62">
        <v>47775</v>
      </c>
      <c r="O283" s="62">
        <v>0</v>
      </c>
      <c r="P283" s="63">
        <v>0</v>
      </c>
      <c r="Q283" s="64">
        <f>SUM(J283:P283)</f>
        <v>107625</v>
      </c>
    </row>
    <row r="284" spans="1:17" s="59" customFormat="1" ht="26.25" customHeight="1" thickBot="1">
      <c r="A284" s="92" t="s">
        <v>31</v>
      </c>
      <c r="B284" s="55">
        <f t="shared" ref="B284:Q284" si="362">SUM(B285:B286)</f>
        <v>422</v>
      </c>
      <c r="C284" s="55">
        <f t="shared" si="362"/>
        <v>505</v>
      </c>
      <c r="D284" s="55">
        <f>SUM(D285:D286)</f>
        <v>0</v>
      </c>
      <c r="E284" s="55">
        <f t="shared" si="362"/>
        <v>587</v>
      </c>
      <c r="F284" s="55">
        <f t="shared" si="362"/>
        <v>259</v>
      </c>
      <c r="G284" s="55">
        <f t="shared" si="362"/>
        <v>0</v>
      </c>
      <c r="H284" s="110">
        <f t="shared" si="362"/>
        <v>0</v>
      </c>
      <c r="I284" s="76">
        <f t="shared" si="362"/>
        <v>1773</v>
      </c>
      <c r="J284" s="85">
        <f t="shared" si="362"/>
        <v>12015</v>
      </c>
      <c r="K284" s="85">
        <f t="shared" si="362"/>
        <v>14310</v>
      </c>
      <c r="L284" s="85">
        <f t="shared" si="362"/>
        <v>0</v>
      </c>
      <c r="M284" s="85">
        <f t="shared" si="362"/>
        <v>16335</v>
      </c>
      <c r="N284" s="85">
        <f t="shared" si="362"/>
        <v>6825</v>
      </c>
      <c r="O284" s="85">
        <f t="shared" si="362"/>
        <v>0</v>
      </c>
      <c r="P284" s="105">
        <f t="shared" si="362"/>
        <v>0</v>
      </c>
      <c r="Q284" s="58">
        <f t="shared" si="362"/>
        <v>49485</v>
      </c>
    </row>
    <row r="285" spans="1:17" ht="22.8">
      <c r="A285" s="86" t="s">
        <v>32</v>
      </c>
      <c r="B285" s="61">
        <v>379</v>
      </c>
      <c r="C285" s="62">
        <v>449</v>
      </c>
      <c r="D285" s="62">
        <v>0</v>
      </c>
      <c r="E285" s="62">
        <v>502</v>
      </c>
      <c r="F285" s="62">
        <v>196</v>
      </c>
      <c r="G285" s="62">
        <v>0</v>
      </c>
      <c r="H285" s="63">
        <v>0</v>
      </c>
      <c r="I285" s="96">
        <f>SUM(B285:H285)</f>
        <v>1526</v>
      </c>
      <c r="J285" s="61">
        <v>11370</v>
      </c>
      <c r="K285" s="62">
        <v>13470</v>
      </c>
      <c r="L285" s="62">
        <v>0</v>
      </c>
      <c r="M285" s="62">
        <v>15060</v>
      </c>
      <c r="N285" s="62">
        <v>5880</v>
      </c>
      <c r="O285" s="62">
        <v>0</v>
      </c>
      <c r="P285" s="63">
        <v>0</v>
      </c>
      <c r="Q285" s="64">
        <f>SUM(J285:P285)</f>
        <v>45780</v>
      </c>
    </row>
    <row r="286" spans="1:17" ht="23.4" thickBot="1">
      <c r="A286" s="86" t="s">
        <v>162</v>
      </c>
      <c r="B286" s="61">
        <v>43</v>
      </c>
      <c r="C286" s="62">
        <v>56</v>
      </c>
      <c r="D286" s="62">
        <v>0</v>
      </c>
      <c r="E286" s="62">
        <v>85</v>
      </c>
      <c r="F286" s="62">
        <v>63</v>
      </c>
      <c r="G286" s="62">
        <v>0</v>
      </c>
      <c r="H286" s="63">
        <v>0</v>
      </c>
      <c r="I286" s="96">
        <f>SUM(B286:H286)</f>
        <v>247</v>
      </c>
      <c r="J286" s="61">
        <v>645</v>
      </c>
      <c r="K286" s="62">
        <v>840</v>
      </c>
      <c r="L286" s="62">
        <v>0</v>
      </c>
      <c r="M286" s="62">
        <v>1275</v>
      </c>
      <c r="N286" s="62">
        <v>945</v>
      </c>
      <c r="O286" s="62">
        <v>0</v>
      </c>
      <c r="P286" s="63">
        <v>0</v>
      </c>
      <c r="Q286" s="64">
        <f>SUM(J286:P286)</f>
        <v>3705</v>
      </c>
    </row>
    <row r="287" spans="1:17" s="59" customFormat="1" ht="26.25" customHeight="1" thickBot="1">
      <c r="A287" s="92" t="s">
        <v>34</v>
      </c>
      <c r="B287" s="55">
        <f t="shared" ref="B287:Q287" si="363">SUM(B288:B291)</f>
        <v>3138</v>
      </c>
      <c r="C287" s="55">
        <f t="shared" si="363"/>
        <v>5484</v>
      </c>
      <c r="D287" s="55">
        <f t="shared" si="363"/>
        <v>0</v>
      </c>
      <c r="E287" s="55">
        <f t="shared" si="363"/>
        <v>7785</v>
      </c>
      <c r="F287" s="55">
        <f t="shared" si="363"/>
        <v>5993</v>
      </c>
      <c r="G287" s="55">
        <f t="shared" si="363"/>
        <v>0</v>
      </c>
      <c r="H287" s="110">
        <f t="shared" si="363"/>
        <v>0</v>
      </c>
      <c r="I287" s="76">
        <f t="shared" si="363"/>
        <v>22400</v>
      </c>
      <c r="J287" s="85">
        <f t="shared" si="363"/>
        <v>238350</v>
      </c>
      <c r="K287" s="85">
        <f t="shared" si="363"/>
        <v>405015</v>
      </c>
      <c r="L287" s="85">
        <f t="shared" si="363"/>
        <v>0</v>
      </c>
      <c r="M287" s="85">
        <f t="shared" si="363"/>
        <v>595095</v>
      </c>
      <c r="N287" s="85">
        <f t="shared" si="363"/>
        <v>416760</v>
      </c>
      <c r="O287" s="85">
        <f t="shared" si="363"/>
        <v>0</v>
      </c>
      <c r="P287" s="105">
        <f t="shared" si="363"/>
        <v>0</v>
      </c>
      <c r="Q287" s="58">
        <f t="shared" si="363"/>
        <v>1655220</v>
      </c>
    </row>
    <row r="288" spans="1:17" ht="22.8">
      <c r="A288" s="93" t="s">
        <v>35</v>
      </c>
      <c r="B288" s="61">
        <v>879</v>
      </c>
      <c r="C288" s="62">
        <v>2017</v>
      </c>
      <c r="D288" s="62">
        <v>0</v>
      </c>
      <c r="E288" s="62">
        <v>1971</v>
      </c>
      <c r="F288" s="62">
        <v>1678</v>
      </c>
      <c r="G288" s="62">
        <v>0</v>
      </c>
      <c r="H288" s="63">
        <v>0</v>
      </c>
      <c r="I288" s="96">
        <f>SUM(B288:H288)</f>
        <v>6545</v>
      </c>
      <c r="J288" s="61">
        <v>52740</v>
      </c>
      <c r="K288" s="62">
        <v>121020</v>
      </c>
      <c r="L288" s="62">
        <v>0</v>
      </c>
      <c r="M288" s="62">
        <v>118260</v>
      </c>
      <c r="N288" s="62">
        <v>100680</v>
      </c>
      <c r="O288" s="62">
        <v>0</v>
      </c>
      <c r="P288" s="63">
        <v>0</v>
      </c>
      <c r="Q288" s="64">
        <f>SUM(J288:P288)</f>
        <v>392700</v>
      </c>
    </row>
    <row r="289" spans="1:17" ht="22.8">
      <c r="A289" s="93" t="s">
        <v>36</v>
      </c>
      <c r="B289" s="61">
        <v>46</v>
      </c>
      <c r="C289" s="62">
        <v>90</v>
      </c>
      <c r="D289" s="62">
        <v>0</v>
      </c>
      <c r="E289" s="62">
        <v>137</v>
      </c>
      <c r="F289" s="62">
        <v>291</v>
      </c>
      <c r="G289" s="62">
        <v>0</v>
      </c>
      <c r="H289" s="63">
        <v>0</v>
      </c>
      <c r="I289" s="96">
        <f>SUM(B289:H289)</f>
        <v>564</v>
      </c>
      <c r="J289" s="61">
        <v>1380</v>
      </c>
      <c r="K289" s="62">
        <v>2700</v>
      </c>
      <c r="L289" s="62">
        <v>0</v>
      </c>
      <c r="M289" s="62">
        <v>4110</v>
      </c>
      <c r="N289" s="62">
        <v>8730</v>
      </c>
      <c r="O289" s="62">
        <v>0</v>
      </c>
      <c r="P289" s="63">
        <v>0</v>
      </c>
      <c r="Q289" s="64">
        <f>SUM(J289:P289)</f>
        <v>16920</v>
      </c>
    </row>
    <row r="290" spans="1:17" ht="22.8">
      <c r="A290" s="86" t="s">
        <v>37</v>
      </c>
      <c r="B290" s="61">
        <v>1881</v>
      </c>
      <c r="C290" s="62">
        <v>2874</v>
      </c>
      <c r="D290" s="62">
        <v>0</v>
      </c>
      <c r="E290" s="62">
        <v>4828</v>
      </c>
      <c r="F290" s="62">
        <v>2806</v>
      </c>
      <c r="G290" s="62">
        <v>0</v>
      </c>
      <c r="H290" s="63">
        <v>0</v>
      </c>
      <c r="I290" s="96">
        <f>SUM(B290:H290)</f>
        <v>12389</v>
      </c>
      <c r="J290" s="61">
        <v>169290</v>
      </c>
      <c r="K290" s="62">
        <v>258660</v>
      </c>
      <c r="L290" s="62">
        <v>0</v>
      </c>
      <c r="M290" s="62">
        <v>434520</v>
      </c>
      <c r="N290" s="62">
        <v>252540</v>
      </c>
      <c r="O290" s="62">
        <v>0</v>
      </c>
      <c r="P290" s="63">
        <v>0</v>
      </c>
      <c r="Q290" s="64">
        <f>SUM(J290:P290)</f>
        <v>1115010</v>
      </c>
    </row>
    <row r="291" spans="1:17" ht="23.4" thickBot="1">
      <c r="A291" s="86" t="s">
        <v>38</v>
      </c>
      <c r="B291" s="61">
        <v>332</v>
      </c>
      <c r="C291" s="62">
        <v>503</v>
      </c>
      <c r="D291" s="62">
        <v>0</v>
      </c>
      <c r="E291" s="62">
        <v>849</v>
      </c>
      <c r="F291" s="62">
        <v>1218</v>
      </c>
      <c r="G291" s="62">
        <v>0</v>
      </c>
      <c r="H291" s="63">
        <v>0</v>
      </c>
      <c r="I291" s="96">
        <f>SUM(B291:H291)</f>
        <v>2902</v>
      </c>
      <c r="J291" s="61">
        <v>14940</v>
      </c>
      <c r="K291" s="62">
        <v>22635</v>
      </c>
      <c r="L291" s="62">
        <v>0</v>
      </c>
      <c r="M291" s="62">
        <v>38205</v>
      </c>
      <c r="N291" s="62">
        <v>54810</v>
      </c>
      <c r="O291" s="62">
        <v>0</v>
      </c>
      <c r="P291" s="63">
        <v>0</v>
      </c>
      <c r="Q291" s="64">
        <f>SUM(J291:P291)</f>
        <v>130590</v>
      </c>
    </row>
    <row r="292" spans="1:17" s="59" customFormat="1" ht="26.25" customHeight="1" thickBot="1">
      <c r="A292" s="92" t="s">
        <v>39</v>
      </c>
      <c r="B292" s="55">
        <f t="shared" ref="B292:Q292" si="364">SUM(B293:B294)</f>
        <v>59</v>
      </c>
      <c r="C292" s="55">
        <f t="shared" si="364"/>
        <v>122</v>
      </c>
      <c r="D292" s="55">
        <f t="shared" si="364"/>
        <v>0</v>
      </c>
      <c r="E292" s="55">
        <f t="shared" si="364"/>
        <v>147</v>
      </c>
      <c r="F292" s="55">
        <f t="shared" si="364"/>
        <v>76</v>
      </c>
      <c r="G292" s="55">
        <f t="shared" si="364"/>
        <v>0</v>
      </c>
      <c r="H292" s="110">
        <f t="shared" si="364"/>
        <v>0</v>
      </c>
      <c r="I292" s="76">
        <f t="shared" si="364"/>
        <v>404</v>
      </c>
      <c r="J292" s="85">
        <f t="shared" si="364"/>
        <v>7990</v>
      </c>
      <c r="K292" s="85">
        <f t="shared" si="364"/>
        <v>17850</v>
      </c>
      <c r="L292" s="85">
        <f t="shared" si="364"/>
        <v>0</v>
      </c>
      <c r="M292" s="85">
        <f t="shared" si="364"/>
        <v>21505</v>
      </c>
      <c r="N292" s="85">
        <f t="shared" si="364"/>
        <v>10625</v>
      </c>
      <c r="O292" s="85">
        <f t="shared" si="364"/>
        <v>0</v>
      </c>
      <c r="P292" s="105">
        <f t="shared" si="364"/>
        <v>0</v>
      </c>
      <c r="Q292" s="58">
        <f t="shared" si="364"/>
        <v>57970</v>
      </c>
    </row>
    <row r="293" spans="1:17" ht="22.8">
      <c r="A293" s="93" t="s">
        <v>40</v>
      </c>
      <c r="B293" s="61">
        <v>35</v>
      </c>
      <c r="C293" s="62">
        <v>88</v>
      </c>
      <c r="D293" s="62">
        <v>0</v>
      </c>
      <c r="E293" s="62">
        <v>106</v>
      </c>
      <c r="F293" s="62">
        <v>49</v>
      </c>
      <c r="G293" s="62">
        <v>0</v>
      </c>
      <c r="H293" s="63">
        <v>0</v>
      </c>
      <c r="I293" s="96">
        <f>SUM(B293:H293)</f>
        <v>278</v>
      </c>
      <c r="J293" s="61">
        <v>5950</v>
      </c>
      <c r="K293" s="62">
        <v>14960</v>
      </c>
      <c r="L293" s="62">
        <v>0</v>
      </c>
      <c r="M293" s="62">
        <v>18020</v>
      </c>
      <c r="N293" s="62">
        <v>8330</v>
      </c>
      <c r="O293" s="62">
        <v>0</v>
      </c>
      <c r="P293" s="63">
        <v>0</v>
      </c>
      <c r="Q293" s="64">
        <f>SUM(J293:P293)</f>
        <v>47260</v>
      </c>
    </row>
    <row r="294" spans="1:17" ht="23.4" thickBot="1">
      <c r="A294" s="93" t="s">
        <v>41</v>
      </c>
      <c r="B294" s="61">
        <v>24</v>
      </c>
      <c r="C294" s="62">
        <v>34</v>
      </c>
      <c r="D294" s="62">
        <v>0</v>
      </c>
      <c r="E294" s="62">
        <v>41</v>
      </c>
      <c r="F294" s="62">
        <v>27</v>
      </c>
      <c r="G294" s="62">
        <v>0</v>
      </c>
      <c r="H294" s="63">
        <v>0</v>
      </c>
      <c r="I294" s="96">
        <f>SUM(B294:H294)</f>
        <v>126</v>
      </c>
      <c r="J294" s="61">
        <v>2040</v>
      </c>
      <c r="K294" s="62">
        <v>2890</v>
      </c>
      <c r="L294" s="62">
        <v>0</v>
      </c>
      <c r="M294" s="62">
        <v>3485</v>
      </c>
      <c r="N294" s="62">
        <v>2295</v>
      </c>
      <c r="O294" s="62">
        <v>0</v>
      </c>
      <c r="P294" s="63">
        <v>0</v>
      </c>
      <c r="Q294" s="64">
        <f>SUM(J294:P294)</f>
        <v>10710</v>
      </c>
    </row>
    <row r="295" spans="1:17" s="59" customFormat="1" ht="26.25" customHeight="1" thickBot="1">
      <c r="A295" s="92" t="s">
        <v>42</v>
      </c>
      <c r="B295" s="55">
        <f t="shared" ref="B295:Q295" si="365">SUM(B296:B297)</f>
        <v>66</v>
      </c>
      <c r="C295" s="55">
        <f t="shared" si="365"/>
        <v>199</v>
      </c>
      <c r="D295" s="55">
        <f t="shared" si="365"/>
        <v>0</v>
      </c>
      <c r="E295" s="55">
        <f t="shared" si="365"/>
        <v>205</v>
      </c>
      <c r="F295" s="55">
        <f t="shared" si="365"/>
        <v>191</v>
      </c>
      <c r="G295" s="55">
        <f t="shared" si="365"/>
        <v>0</v>
      </c>
      <c r="H295" s="110">
        <f t="shared" si="365"/>
        <v>0</v>
      </c>
      <c r="I295" s="76">
        <f t="shared" si="365"/>
        <v>661</v>
      </c>
      <c r="J295" s="85">
        <f t="shared" si="365"/>
        <v>14040</v>
      </c>
      <c r="K295" s="85">
        <f t="shared" si="365"/>
        <v>42840</v>
      </c>
      <c r="L295" s="85">
        <f t="shared" si="365"/>
        <v>0</v>
      </c>
      <c r="M295" s="85">
        <f t="shared" si="365"/>
        <v>44160</v>
      </c>
      <c r="N295" s="85">
        <f t="shared" si="365"/>
        <v>35880</v>
      </c>
      <c r="O295" s="85">
        <f t="shared" si="365"/>
        <v>0</v>
      </c>
      <c r="P295" s="105">
        <f t="shared" si="365"/>
        <v>0</v>
      </c>
      <c r="Q295" s="58">
        <f t="shared" si="365"/>
        <v>136920</v>
      </c>
    </row>
    <row r="296" spans="1:17" ht="22.8">
      <c r="A296" s="93" t="s">
        <v>43</v>
      </c>
      <c r="B296" s="61">
        <v>51</v>
      </c>
      <c r="C296" s="62">
        <v>158</v>
      </c>
      <c r="D296" s="62">
        <v>0</v>
      </c>
      <c r="E296" s="62">
        <v>163</v>
      </c>
      <c r="F296" s="62">
        <v>108</v>
      </c>
      <c r="G296" s="62">
        <v>0</v>
      </c>
      <c r="H296" s="63">
        <v>0</v>
      </c>
      <c r="I296" s="96">
        <f>SUM(B296:H296)</f>
        <v>480</v>
      </c>
      <c r="J296" s="61">
        <v>12240</v>
      </c>
      <c r="K296" s="62">
        <v>37920</v>
      </c>
      <c r="L296" s="62">
        <v>0</v>
      </c>
      <c r="M296" s="62">
        <v>39120</v>
      </c>
      <c r="N296" s="62">
        <v>25920</v>
      </c>
      <c r="O296" s="62">
        <v>0</v>
      </c>
      <c r="P296" s="63">
        <v>0</v>
      </c>
      <c r="Q296" s="64">
        <f>SUM(J296:P296)</f>
        <v>115200</v>
      </c>
    </row>
    <row r="297" spans="1:17" ht="23.4" thickBot="1">
      <c r="A297" s="93" t="s">
        <v>44</v>
      </c>
      <c r="B297" s="61">
        <v>15</v>
      </c>
      <c r="C297" s="62">
        <v>41</v>
      </c>
      <c r="D297" s="62">
        <v>0</v>
      </c>
      <c r="E297" s="62">
        <v>42</v>
      </c>
      <c r="F297" s="62">
        <v>83</v>
      </c>
      <c r="G297" s="62">
        <v>0</v>
      </c>
      <c r="H297" s="63">
        <v>0</v>
      </c>
      <c r="I297" s="96">
        <f>SUM(B297:H297)</f>
        <v>181</v>
      </c>
      <c r="J297" s="61">
        <v>1800</v>
      </c>
      <c r="K297" s="62">
        <v>4920</v>
      </c>
      <c r="L297" s="62">
        <v>0</v>
      </c>
      <c r="M297" s="62">
        <v>5040</v>
      </c>
      <c r="N297" s="62">
        <v>9960</v>
      </c>
      <c r="O297" s="62">
        <v>0</v>
      </c>
      <c r="P297" s="63">
        <v>0</v>
      </c>
      <c r="Q297" s="64">
        <f>SUM(J297:P297)</f>
        <v>21720</v>
      </c>
    </row>
    <row r="298" spans="1:17" s="59" customFormat="1" ht="26.25" customHeight="1" thickBot="1">
      <c r="A298" s="92" t="s">
        <v>45</v>
      </c>
      <c r="B298" s="55">
        <f t="shared" ref="B298:Q298" si="366">SUM(B299:B306)</f>
        <v>98</v>
      </c>
      <c r="C298" s="55">
        <f t="shared" si="366"/>
        <v>358</v>
      </c>
      <c r="D298" s="55">
        <f>SUM(D299:D306)</f>
        <v>0</v>
      </c>
      <c r="E298" s="55">
        <f t="shared" si="366"/>
        <v>418</v>
      </c>
      <c r="F298" s="55">
        <f t="shared" si="366"/>
        <v>240</v>
      </c>
      <c r="G298" s="55">
        <f t="shared" si="366"/>
        <v>0</v>
      </c>
      <c r="H298" s="110">
        <f t="shared" si="366"/>
        <v>0</v>
      </c>
      <c r="I298" s="76">
        <f t="shared" si="366"/>
        <v>1114</v>
      </c>
      <c r="J298" s="85">
        <f t="shared" si="366"/>
        <v>19501</v>
      </c>
      <c r="K298" s="85">
        <f t="shared" si="366"/>
        <v>76989</v>
      </c>
      <c r="L298" s="85">
        <f t="shared" si="366"/>
        <v>0</v>
      </c>
      <c r="M298" s="85">
        <f t="shared" si="366"/>
        <v>90560</v>
      </c>
      <c r="N298" s="85">
        <f t="shared" si="366"/>
        <v>49031</v>
      </c>
      <c r="O298" s="85">
        <f t="shared" si="366"/>
        <v>0</v>
      </c>
      <c r="P298" s="105">
        <f t="shared" si="366"/>
        <v>0</v>
      </c>
      <c r="Q298" s="58">
        <f t="shared" si="366"/>
        <v>236081</v>
      </c>
    </row>
    <row r="299" spans="1:17" ht="22.8">
      <c r="A299" s="86" t="s">
        <v>163</v>
      </c>
      <c r="B299" s="61">
        <v>9</v>
      </c>
      <c r="C299" s="62">
        <v>32</v>
      </c>
      <c r="D299" s="62">
        <v>0</v>
      </c>
      <c r="E299" s="62">
        <v>28</v>
      </c>
      <c r="F299" s="62">
        <v>18</v>
      </c>
      <c r="G299" s="62">
        <v>0</v>
      </c>
      <c r="H299" s="63">
        <v>0</v>
      </c>
      <c r="I299" s="96">
        <f t="shared" ref="I299:I306" si="367">SUM(B299:H299)</f>
        <v>87</v>
      </c>
      <c r="J299" s="61">
        <v>1746</v>
      </c>
      <c r="K299" s="62">
        <v>6208</v>
      </c>
      <c r="L299" s="62">
        <v>0</v>
      </c>
      <c r="M299" s="62">
        <v>5432</v>
      </c>
      <c r="N299" s="62">
        <v>3492</v>
      </c>
      <c r="O299" s="62">
        <v>0</v>
      </c>
      <c r="P299" s="63">
        <v>0</v>
      </c>
      <c r="Q299" s="64">
        <f t="shared" ref="Q299:Q306" si="368">SUM(J299:P299)</f>
        <v>16878</v>
      </c>
    </row>
    <row r="300" spans="1:17" ht="22.8">
      <c r="A300" s="86" t="s">
        <v>164</v>
      </c>
      <c r="B300" s="61">
        <v>5</v>
      </c>
      <c r="C300" s="62">
        <v>3</v>
      </c>
      <c r="D300" s="62">
        <v>0</v>
      </c>
      <c r="E300" s="62">
        <v>9</v>
      </c>
      <c r="F300" s="62">
        <v>7</v>
      </c>
      <c r="G300" s="62">
        <v>0</v>
      </c>
      <c r="H300" s="63">
        <v>0</v>
      </c>
      <c r="I300" s="96">
        <f t="shared" si="367"/>
        <v>24</v>
      </c>
      <c r="J300" s="61">
        <v>485</v>
      </c>
      <c r="K300" s="62">
        <v>291</v>
      </c>
      <c r="L300" s="62">
        <v>0</v>
      </c>
      <c r="M300" s="62">
        <v>873</v>
      </c>
      <c r="N300" s="62">
        <v>679</v>
      </c>
      <c r="O300" s="62">
        <v>0</v>
      </c>
      <c r="P300" s="63">
        <v>0</v>
      </c>
      <c r="Q300" s="64">
        <f t="shared" si="368"/>
        <v>2328</v>
      </c>
    </row>
    <row r="301" spans="1:17" ht="22.8">
      <c r="A301" s="86" t="s">
        <v>48</v>
      </c>
      <c r="B301" s="61">
        <v>5</v>
      </c>
      <c r="C301" s="62">
        <v>34</v>
      </c>
      <c r="D301" s="62">
        <v>0</v>
      </c>
      <c r="E301" s="62">
        <v>51</v>
      </c>
      <c r="F301" s="62">
        <v>23</v>
      </c>
      <c r="G301" s="62">
        <v>0</v>
      </c>
      <c r="H301" s="63">
        <v>0</v>
      </c>
      <c r="I301" s="96">
        <f t="shared" si="367"/>
        <v>113</v>
      </c>
      <c r="J301" s="61">
        <v>1500</v>
      </c>
      <c r="K301" s="62">
        <v>10200</v>
      </c>
      <c r="L301" s="62">
        <v>0</v>
      </c>
      <c r="M301" s="62">
        <v>15300</v>
      </c>
      <c r="N301" s="62">
        <v>6900</v>
      </c>
      <c r="O301" s="62">
        <v>0</v>
      </c>
      <c r="P301" s="63">
        <v>0</v>
      </c>
      <c r="Q301" s="64">
        <f t="shared" si="368"/>
        <v>33900</v>
      </c>
    </row>
    <row r="302" spans="1:17" ht="22.8">
      <c r="A302" s="86" t="s">
        <v>49</v>
      </c>
      <c r="B302" s="61">
        <v>28</v>
      </c>
      <c r="C302" s="62">
        <v>79</v>
      </c>
      <c r="D302" s="62">
        <v>0</v>
      </c>
      <c r="E302" s="62">
        <v>82</v>
      </c>
      <c r="F302" s="62">
        <v>56</v>
      </c>
      <c r="G302" s="62">
        <v>0</v>
      </c>
      <c r="H302" s="63">
        <v>0</v>
      </c>
      <c r="I302" s="96">
        <f t="shared" si="367"/>
        <v>245</v>
      </c>
      <c r="J302" s="61">
        <v>4200</v>
      </c>
      <c r="K302" s="62">
        <v>11850</v>
      </c>
      <c r="L302" s="62">
        <v>0</v>
      </c>
      <c r="M302" s="62">
        <v>12300</v>
      </c>
      <c r="N302" s="62">
        <v>8400</v>
      </c>
      <c r="O302" s="62">
        <v>0</v>
      </c>
      <c r="P302" s="63">
        <v>0</v>
      </c>
      <c r="Q302" s="64">
        <f t="shared" si="368"/>
        <v>36750</v>
      </c>
    </row>
    <row r="303" spans="1:17" ht="22.8">
      <c r="A303" s="86" t="s">
        <v>165</v>
      </c>
      <c r="B303" s="61">
        <v>11</v>
      </c>
      <c r="C303" s="62">
        <v>74</v>
      </c>
      <c r="D303" s="62">
        <v>0</v>
      </c>
      <c r="E303" s="62">
        <v>54</v>
      </c>
      <c r="F303" s="62">
        <v>27</v>
      </c>
      <c r="G303" s="62">
        <v>0</v>
      </c>
      <c r="H303" s="63">
        <v>0</v>
      </c>
      <c r="I303" s="96">
        <f t="shared" si="367"/>
        <v>166</v>
      </c>
      <c r="J303" s="61">
        <v>2530</v>
      </c>
      <c r="K303" s="62">
        <v>17020</v>
      </c>
      <c r="L303" s="62">
        <v>0</v>
      </c>
      <c r="M303" s="62">
        <v>12420</v>
      </c>
      <c r="N303" s="62">
        <v>6210</v>
      </c>
      <c r="O303" s="62">
        <v>0</v>
      </c>
      <c r="P303" s="63">
        <v>0</v>
      </c>
      <c r="Q303" s="64">
        <f t="shared" si="368"/>
        <v>38180</v>
      </c>
    </row>
    <row r="304" spans="1:17" ht="22.8">
      <c r="A304" s="86" t="s">
        <v>166</v>
      </c>
      <c r="B304" s="61">
        <v>3</v>
      </c>
      <c r="C304" s="62">
        <v>11</v>
      </c>
      <c r="D304" s="62">
        <v>0</v>
      </c>
      <c r="E304" s="62">
        <v>5</v>
      </c>
      <c r="F304" s="62">
        <v>10</v>
      </c>
      <c r="G304" s="62">
        <v>0</v>
      </c>
      <c r="H304" s="63">
        <v>0</v>
      </c>
      <c r="I304" s="96">
        <f t="shared" si="367"/>
        <v>29</v>
      </c>
      <c r="J304" s="61">
        <v>345</v>
      </c>
      <c r="K304" s="62">
        <v>1265</v>
      </c>
      <c r="L304" s="62">
        <v>0</v>
      </c>
      <c r="M304" s="62">
        <v>575</v>
      </c>
      <c r="N304" s="62">
        <v>1150</v>
      </c>
      <c r="O304" s="62">
        <v>0</v>
      </c>
      <c r="P304" s="63">
        <v>0</v>
      </c>
      <c r="Q304" s="64">
        <f t="shared" si="368"/>
        <v>3335</v>
      </c>
    </row>
    <row r="305" spans="1:17" ht="22.8">
      <c r="A305" s="86" t="s">
        <v>52</v>
      </c>
      <c r="B305" s="61">
        <v>10</v>
      </c>
      <c r="C305" s="62">
        <v>38</v>
      </c>
      <c r="D305" s="62">
        <v>0</v>
      </c>
      <c r="E305" s="62">
        <v>47</v>
      </c>
      <c r="F305" s="62">
        <v>21</v>
      </c>
      <c r="G305" s="62">
        <v>0</v>
      </c>
      <c r="H305" s="63">
        <v>0</v>
      </c>
      <c r="I305" s="96">
        <f t="shared" si="367"/>
        <v>116</v>
      </c>
      <c r="J305" s="61">
        <v>3700</v>
      </c>
      <c r="K305" s="62">
        <v>14060</v>
      </c>
      <c r="L305" s="62">
        <v>0</v>
      </c>
      <c r="M305" s="62">
        <v>17390</v>
      </c>
      <c r="N305" s="62">
        <v>7770</v>
      </c>
      <c r="O305" s="62">
        <v>0</v>
      </c>
      <c r="P305" s="63">
        <v>0</v>
      </c>
      <c r="Q305" s="64">
        <f t="shared" si="368"/>
        <v>42920</v>
      </c>
    </row>
    <row r="306" spans="1:17" ht="23.4" thickBot="1">
      <c r="A306" s="86" t="s">
        <v>53</v>
      </c>
      <c r="B306" s="61">
        <v>27</v>
      </c>
      <c r="C306" s="62">
        <v>87</v>
      </c>
      <c r="D306" s="62">
        <v>0</v>
      </c>
      <c r="E306" s="62">
        <v>142</v>
      </c>
      <c r="F306" s="62">
        <v>78</v>
      </c>
      <c r="G306" s="62">
        <v>0</v>
      </c>
      <c r="H306" s="63">
        <v>0</v>
      </c>
      <c r="I306" s="96">
        <f t="shared" si="367"/>
        <v>334</v>
      </c>
      <c r="J306" s="61">
        <v>4995</v>
      </c>
      <c r="K306" s="62">
        <v>16095</v>
      </c>
      <c r="L306" s="62">
        <v>0</v>
      </c>
      <c r="M306" s="62">
        <v>26270</v>
      </c>
      <c r="N306" s="62">
        <v>14430</v>
      </c>
      <c r="O306" s="62">
        <v>0</v>
      </c>
      <c r="P306" s="63">
        <v>0</v>
      </c>
      <c r="Q306" s="64">
        <f t="shared" si="368"/>
        <v>61790</v>
      </c>
    </row>
    <row r="307" spans="1:17" s="59" customFormat="1" ht="26.25" customHeight="1" thickBot="1">
      <c r="A307" s="92" t="s">
        <v>54</v>
      </c>
      <c r="B307" s="55">
        <f t="shared" ref="B307:Q307" si="369">SUM(B308:B309)</f>
        <v>36</v>
      </c>
      <c r="C307" s="55">
        <f t="shared" si="369"/>
        <v>128</v>
      </c>
      <c r="D307" s="55">
        <f t="shared" si="369"/>
        <v>0</v>
      </c>
      <c r="E307" s="55">
        <f t="shared" si="369"/>
        <v>124</v>
      </c>
      <c r="F307" s="55">
        <f t="shared" si="369"/>
        <v>93</v>
      </c>
      <c r="G307" s="55">
        <f t="shared" si="369"/>
        <v>0</v>
      </c>
      <c r="H307" s="110">
        <f t="shared" si="369"/>
        <v>0</v>
      </c>
      <c r="I307" s="76">
        <f t="shared" si="369"/>
        <v>381</v>
      </c>
      <c r="J307" s="85">
        <f t="shared" si="369"/>
        <v>12180</v>
      </c>
      <c r="K307" s="85">
        <f t="shared" si="369"/>
        <v>44100</v>
      </c>
      <c r="L307" s="85">
        <f t="shared" si="369"/>
        <v>0</v>
      </c>
      <c r="M307" s="85">
        <f t="shared" si="369"/>
        <v>44310</v>
      </c>
      <c r="N307" s="85">
        <f t="shared" si="369"/>
        <v>32550</v>
      </c>
      <c r="O307" s="85">
        <f t="shared" si="369"/>
        <v>0</v>
      </c>
      <c r="P307" s="105">
        <f t="shared" si="369"/>
        <v>0</v>
      </c>
      <c r="Q307" s="58">
        <f t="shared" si="369"/>
        <v>133140</v>
      </c>
    </row>
    <row r="308" spans="1:17" ht="22.8">
      <c r="A308" s="93" t="s">
        <v>55</v>
      </c>
      <c r="B308" s="61">
        <v>22</v>
      </c>
      <c r="C308" s="62">
        <v>82</v>
      </c>
      <c r="D308" s="62">
        <v>0</v>
      </c>
      <c r="E308" s="62">
        <v>87</v>
      </c>
      <c r="F308" s="62">
        <v>62</v>
      </c>
      <c r="G308" s="62">
        <v>0</v>
      </c>
      <c r="H308" s="63">
        <v>0</v>
      </c>
      <c r="I308" s="96">
        <f>SUM(B308:H308)</f>
        <v>253</v>
      </c>
      <c r="J308" s="61">
        <v>9240</v>
      </c>
      <c r="K308" s="62">
        <v>34440</v>
      </c>
      <c r="L308" s="62">
        <v>0</v>
      </c>
      <c r="M308" s="62">
        <v>36540</v>
      </c>
      <c r="N308" s="62">
        <v>26040</v>
      </c>
      <c r="O308" s="62">
        <v>0</v>
      </c>
      <c r="P308" s="63">
        <v>0</v>
      </c>
      <c r="Q308" s="64">
        <f>SUM(J308:P308)</f>
        <v>106260</v>
      </c>
    </row>
    <row r="309" spans="1:17" ht="23.4" thickBot="1">
      <c r="A309" s="93" t="s">
        <v>56</v>
      </c>
      <c r="B309" s="61">
        <v>14</v>
      </c>
      <c r="C309" s="62">
        <v>46</v>
      </c>
      <c r="D309" s="62">
        <v>0</v>
      </c>
      <c r="E309" s="62">
        <v>37</v>
      </c>
      <c r="F309" s="62">
        <v>31</v>
      </c>
      <c r="G309" s="62">
        <v>0</v>
      </c>
      <c r="H309" s="63">
        <v>0</v>
      </c>
      <c r="I309" s="96">
        <f>SUM(B309:H309)</f>
        <v>128</v>
      </c>
      <c r="J309" s="61">
        <v>2940</v>
      </c>
      <c r="K309" s="62">
        <v>9660</v>
      </c>
      <c r="L309" s="62">
        <v>0</v>
      </c>
      <c r="M309" s="62">
        <v>7770</v>
      </c>
      <c r="N309" s="62">
        <v>6510</v>
      </c>
      <c r="O309" s="62">
        <v>0</v>
      </c>
      <c r="P309" s="63">
        <v>0</v>
      </c>
      <c r="Q309" s="64">
        <f>SUM(J309:P309)</f>
        <v>26880</v>
      </c>
    </row>
    <row r="310" spans="1:17" s="59" customFormat="1" ht="26.25" customHeight="1" thickBot="1">
      <c r="A310" s="92" t="s">
        <v>178</v>
      </c>
      <c r="B310" s="55">
        <f t="shared" ref="B310:Q310" si="370">SUM(B311:B312)</f>
        <v>12</v>
      </c>
      <c r="C310" s="55">
        <f t="shared" si="370"/>
        <v>70</v>
      </c>
      <c r="D310" s="55">
        <f t="shared" si="370"/>
        <v>0</v>
      </c>
      <c r="E310" s="55">
        <f t="shared" si="370"/>
        <v>54</v>
      </c>
      <c r="F310" s="55">
        <f t="shared" si="370"/>
        <v>55</v>
      </c>
      <c r="G310" s="55">
        <f t="shared" si="370"/>
        <v>0</v>
      </c>
      <c r="H310" s="110">
        <f t="shared" si="370"/>
        <v>0</v>
      </c>
      <c r="I310" s="76">
        <f t="shared" si="370"/>
        <v>191</v>
      </c>
      <c r="J310" s="85">
        <f t="shared" si="370"/>
        <v>7200</v>
      </c>
      <c r="K310" s="85">
        <f t="shared" si="370"/>
        <v>41600</v>
      </c>
      <c r="L310" s="85">
        <f t="shared" si="370"/>
        <v>0</v>
      </c>
      <c r="M310" s="85">
        <f t="shared" si="370"/>
        <v>36800</v>
      </c>
      <c r="N310" s="85">
        <f t="shared" si="370"/>
        <v>32800</v>
      </c>
      <c r="O310" s="85">
        <f t="shared" si="370"/>
        <v>0</v>
      </c>
      <c r="P310" s="105">
        <f t="shared" si="370"/>
        <v>0</v>
      </c>
      <c r="Q310" s="58">
        <f t="shared" si="370"/>
        <v>118400</v>
      </c>
    </row>
    <row r="311" spans="1:17" ht="22.8">
      <c r="A311" s="93" t="s">
        <v>57</v>
      </c>
      <c r="B311" s="61">
        <v>6</v>
      </c>
      <c r="C311" s="62">
        <v>34</v>
      </c>
      <c r="D311" s="62">
        <v>0</v>
      </c>
      <c r="E311" s="62">
        <v>38</v>
      </c>
      <c r="F311" s="62">
        <v>27</v>
      </c>
      <c r="G311" s="62">
        <v>0</v>
      </c>
      <c r="H311" s="63">
        <v>0</v>
      </c>
      <c r="I311" s="96">
        <f>SUM(B311:H311)</f>
        <v>105</v>
      </c>
      <c r="J311" s="61">
        <v>4800</v>
      </c>
      <c r="K311" s="62">
        <v>27200</v>
      </c>
      <c r="L311" s="62">
        <v>0</v>
      </c>
      <c r="M311" s="62">
        <v>30400</v>
      </c>
      <c r="N311" s="62">
        <v>21600</v>
      </c>
      <c r="O311" s="62">
        <v>0</v>
      </c>
      <c r="P311" s="63">
        <v>0</v>
      </c>
      <c r="Q311" s="64">
        <f>SUM(J311:P311)</f>
        <v>84000</v>
      </c>
    </row>
    <row r="312" spans="1:17" ht="23.4" thickBot="1">
      <c r="A312" s="93" t="s">
        <v>58</v>
      </c>
      <c r="B312" s="61">
        <v>6</v>
      </c>
      <c r="C312" s="62">
        <v>36</v>
      </c>
      <c r="D312" s="62">
        <v>0</v>
      </c>
      <c r="E312" s="62">
        <v>16</v>
      </c>
      <c r="F312" s="62">
        <v>28</v>
      </c>
      <c r="G312" s="62">
        <v>0</v>
      </c>
      <c r="H312" s="63">
        <v>0</v>
      </c>
      <c r="I312" s="96">
        <f>SUM(B312:H312)</f>
        <v>86</v>
      </c>
      <c r="J312" s="61">
        <v>2400</v>
      </c>
      <c r="K312" s="62">
        <v>14400</v>
      </c>
      <c r="L312" s="62">
        <v>0</v>
      </c>
      <c r="M312" s="62">
        <v>6400</v>
      </c>
      <c r="N312" s="62">
        <v>11200</v>
      </c>
      <c r="O312" s="62">
        <v>0</v>
      </c>
      <c r="P312" s="63">
        <v>0</v>
      </c>
      <c r="Q312" s="64">
        <f>SUM(J312:P312)</f>
        <v>34400</v>
      </c>
    </row>
    <row r="313" spans="1:17" ht="23.4" thickBot="1">
      <c r="A313" s="92" t="s">
        <v>175</v>
      </c>
      <c r="B313" s="55">
        <f t="shared" ref="B313:H313" si="371">SUM(B314:B315)</f>
        <v>122</v>
      </c>
      <c r="C313" s="55">
        <f t="shared" si="371"/>
        <v>197</v>
      </c>
      <c r="D313" s="55">
        <f t="shared" si="371"/>
        <v>0</v>
      </c>
      <c r="E313" s="55">
        <f t="shared" si="371"/>
        <v>195</v>
      </c>
      <c r="F313" s="55">
        <f t="shared" si="371"/>
        <v>35</v>
      </c>
      <c r="G313" s="55">
        <f t="shared" si="371"/>
        <v>0</v>
      </c>
      <c r="H313" s="110">
        <f t="shared" si="371"/>
        <v>0</v>
      </c>
      <c r="I313" s="76">
        <f>SUM(I314:I315)</f>
        <v>549</v>
      </c>
      <c r="J313" s="85">
        <f t="shared" ref="J313:P313" si="372">SUM(J314:J315)</f>
        <v>117</v>
      </c>
      <c r="K313" s="85">
        <f t="shared" si="372"/>
        <v>194.5</v>
      </c>
      <c r="L313" s="85">
        <f t="shared" si="372"/>
        <v>0</v>
      </c>
      <c r="M313" s="85">
        <f t="shared" si="372"/>
        <v>190.5</v>
      </c>
      <c r="N313" s="85">
        <f t="shared" si="372"/>
        <v>34.5</v>
      </c>
      <c r="O313" s="85">
        <f t="shared" si="372"/>
        <v>0</v>
      </c>
      <c r="P313" s="105">
        <f t="shared" si="372"/>
        <v>0</v>
      </c>
      <c r="Q313" s="58">
        <f t="shared" ref="Q313" si="373">SUM(Q314:Q315)</f>
        <v>536.5</v>
      </c>
    </row>
    <row r="314" spans="1:17" ht="22.8">
      <c r="A314" s="86" t="s">
        <v>176</v>
      </c>
      <c r="B314" s="61">
        <v>112</v>
      </c>
      <c r="C314" s="62">
        <v>192</v>
      </c>
      <c r="D314" s="62">
        <v>0</v>
      </c>
      <c r="E314" s="62">
        <v>186</v>
      </c>
      <c r="F314" s="62">
        <v>34</v>
      </c>
      <c r="G314" s="62">
        <v>0</v>
      </c>
      <c r="H314" s="63">
        <v>0</v>
      </c>
      <c r="I314" s="96">
        <f>SUM(B314:H314)</f>
        <v>524</v>
      </c>
      <c r="J314" s="94">
        <v>112</v>
      </c>
      <c r="K314" s="79">
        <v>192</v>
      </c>
      <c r="L314" s="79">
        <v>0</v>
      </c>
      <c r="M314" s="79">
        <v>186</v>
      </c>
      <c r="N314" s="79">
        <v>34</v>
      </c>
      <c r="O314" s="79">
        <v>0</v>
      </c>
      <c r="P314" s="95">
        <v>0</v>
      </c>
      <c r="Q314" s="64">
        <f>SUM(J314:P314)</f>
        <v>524</v>
      </c>
    </row>
    <row r="315" spans="1:17" ht="23.4" thickBot="1">
      <c r="A315" s="86" t="s">
        <v>177</v>
      </c>
      <c r="B315" s="61">
        <v>10</v>
      </c>
      <c r="C315" s="62">
        <v>5</v>
      </c>
      <c r="D315" s="62">
        <v>0</v>
      </c>
      <c r="E315" s="62">
        <v>9</v>
      </c>
      <c r="F315" s="62">
        <v>1</v>
      </c>
      <c r="G315" s="62">
        <v>0</v>
      </c>
      <c r="H315" s="63">
        <v>0</v>
      </c>
      <c r="I315" s="96">
        <f>SUM(B315:H315)</f>
        <v>25</v>
      </c>
      <c r="J315" s="94">
        <v>5</v>
      </c>
      <c r="K315" s="79">
        <v>2.5</v>
      </c>
      <c r="L315" s="79">
        <v>0</v>
      </c>
      <c r="M315" s="79">
        <v>4.5</v>
      </c>
      <c r="N315" s="79">
        <v>0.5</v>
      </c>
      <c r="O315" s="79">
        <v>0</v>
      </c>
      <c r="P315" s="95">
        <v>0</v>
      </c>
      <c r="Q315" s="64">
        <f>SUM(J315:P315)</f>
        <v>12.5</v>
      </c>
    </row>
    <row r="316" spans="1:17" s="59" customFormat="1" ht="16.5" customHeight="1" thickBot="1">
      <c r="A316" s="92" t="s">
        <v>59</v>
      </c>
      <c r="B316" s="55">
        <f t="shared" ref="B316:Q316" si="374">SUM(B317:B318)</f>
        <v>1</v>
      </c>
      <c r="C316" s="55">
        <f t="shared" si="374"/>
        <v>1</v>
      </c>
      <c r="D316" s="55">
        <f t="shared" si="374"/>
        <v>0</v>
      </c>
      <c r="E316" s="55">
        <f t="shared" si="374"/>
        <v>2</v>
      </c>
      <c r="F316" s="55">
        <f t="shared" si="374"/>
        <v>23</v>
      </c>
      <c r="G316" s="55">
        <f t="shared" si="374"/>
        <v>0</v>
      </c>
      <c r="H316" s="110">
        <f t="shared" si="374"/>
        <v>0</v>
      </c>
      <c r="I316" s="76">
        <f t="shared" si="374"/>
        <v>27</v>
      </c>
      <c r="J316" s="85">
        <f t="shared" si="374"/>
        <v>85</v>
      </c>
      <c r="K316" s="85">
        <f t="shared" si="374"/>
        <v>170</v>
      </c>
      <c r="L316" s="85">
        <f t="shared" si="374"/>
        <v>0</v>
      </c>
      <c r="M316" s="85">
        <f t="shared" si="374"/>
        <v>340</v>
      </c>
      <c r="N316" s="85">
        <f t="shared" si="374"/>
        <v>3655</v>
      </c>
      <c r="O316" s="85">
        <f t="shared" si="374"/>
        <v>0</v>
      </c>
      <c r="P316" s="105">
        <f t="shared" si="374"/>
        <v>0</v>
      </c>
      <c r="Q316" s="58">
        <f t="shared" si="374"/>
        <v>4250</v>
      </c>
    </row>
    <row r="317" spans="1:17" ht="22.8">
      <c r="A317" s="93" t="s">
        <v>60</v>
      </c>
      <c r="B317" s="61">
        <v>0</v>
      </c>
      <c r="C317" s="62">
        <v>1</v>
      </c>
      <c r="D317" s="62">
        <v>0</v>
      </c>
      <c r="E317" s="62">
        <v>2</v>
      </c>
      <c r="F317" s="62">
        <v>20</v>
      </c>
      <c r="G317" s="62">
        <v>0</v>
      </c>
      <c r="H317" s="63">
        <v>0</v>
      </c>
      <c r="I317" s="96">
        <f>SUM(B317:H317)</f>
        <v>23</v>
      </c>
      <c r="J317" s="61">
        <v>0</v>
      </c>
      <c r="K317" s="62">
        <v>170</v>
      </c>
      <c r="L317" s="62">
        <v>0</v>
      </c>
      <c r="M317" s="62">
        <v>340</v>
      </c>
      <c r="N317" s="62">
        <v>3400</v>
      </c>
      <c r="O317" s="62">
        <v>0</v>
      </c>
      <c r="P317" s="63">
        <v>0</v>
      </c>
      <c r="Q317" s="64">
        <f>SUM(J317:P317)</f>
        <v>3910</v>
      </c>
    </row>
    <row r="318" spans="1:17" ht="23.4" thickBot="1">
      <c r="A318" s="93" t="s">
        <v>61</v>
      </c>
      <c r="B318" s="61">
        <v>1</v>
      </c>
      <c r="C318" s="62">
        <v>0</v>
      </c>
      <c r="D318" s="62">
        <v>0</v>
      </c>
      <c r="E318" s="62">
        <v>0</v>
      </c>
      <c r="F318" s="62">
        <v>3</v>
      </c>
      <c r="G318" s="62">
        <v>0</v>
      </c>
      <c r="H318" s="63">
        <v>0</v>
      </c>
      <c r="I318" s="96">
        <f>SUM(B318:H318)</f>
        <v>4</v>
      </c>
      <c r="J318" s="61">
        <v>85</v>
      </c>
      <c r="K318" s="62">
        <v>0</v>
      </c>
      <c r="L318" s="62">
        <v>0</v>
      </c>
      <c r="M318" s="62">
        <v>0</v>
      </c>
      <c r="N318" s="62">
        <v>255</v>
      </c>
      <c r="O318" s="62">
        <v>0</v>
      </c>
      <c r="P318" s="63">
        <v>0</v>
      </c>
      <c r="Q318" s="64">
        <f>SUM(J318:P318)</f>
        <v>340</v>
      </c>
    </row>
    <row r="319" spans="1:17" s="59" customFormat="1" ht="16.5" customHeight="1" thickBot="1">
      <c r="A319" s="92" t="s">
        <v>62</v>
      </c>
      <c r="B319" s="55">
        <f t="shared" ref="B319:H319" si="375">SUM(B320:B321)</f>
        <v>1</v>
      </c>
      <c r="C319" s="55">
        <f t="shared" si="375"/>
        <v>1</v>
      </c>
      <c r="D319" s="55">
        <f t="shared" si="375"/>
        <v>0</v>
      </c>
      <c r="E319" s="55">
        <f t="shared" si="375"/>
        <v>0</v>
      </c>
      <c r="F319" s="55">
        <f t="shared" si="375"/>
        <v>3</v>
      </c>
      <c r="G319" s="55">
        <f t="shared" si="375"/>
        <v>0</v>
      </c>
      <c r="H319" s="110">
        <f t="shared" si="375"/>
        <v>0</v>
      </c>
      <c r="I319" s="76">
        <f t="shared" ref="I319:Q319" si="376">SUM(I320:I321)</f>
        <v>5</v>
      </c>
      <c r="J319" s="85">
        <f t="shared" si="376"/>
        <v>155</v>
      </c>
      <c r="K319" s="85">
        <f t="shared" si="376"/>
        <v>310</v>
      </c>
      <c r="L319" s="85">
        <f t="shared" si="376"/>
        <v>0</v>
      </c>
      <c r="M319" s="85">
        <f t="shared" si="376"/>
        <v>0</v>
      </c>
      <c r="N319" s="85">
        <f t="shared" si="376"/>
        <v>775</v>
      </c>
      <c r="O319" s="85">
        <f t="shared" si="376"/>
        <v>0</v>
      </c>
      <c r="P319" s="105">
        <f t="shared" si="376"/>
        <v>0</v>
      </c>
      <c r="Q319" s="58">
        <f t="shared" si="376"/>
        <v>1240</v>
      </c>
    </row>
    <row r="320" spans="1:17" ht="22.8">
      <c r="A320" s="93" t="s">
        <v>63</v>
      </c>
      <c r="B320" s="61">
        <v>0</v>
      </c>
      <c r="C320" s="62">
        <v>1</v>
      </c>
      <c r="D320" s="62">
        <v>0</v>
      </c>
      <c r="E320" s="62">
        <v>0</v>
      </c>
      <c r="F320" s="62">
        <v>2</v>
      </c>
      <c r="G320" s="62">
        <v>0</v>
      </c>
      <c r="H320" s="63">
        <v>0</v>
      </c>
      <c r="I320" s="96">
        <f>SUM(B320:H320)</f>
        <v>3</v>
      </c>
      <c r="J320" s="94">
        <v>0</v>
      </c>
      <c r="K320" s="79">
        <v>310</v>
      </c>
      <c r="L320" s="79">
        <v>0</v>
      </c>
      <c r="M320" s="79">
        <v>0</v>
      </c>
      <c r="N320" s="79">
        <v>620</v>
      </c>
      <c r="O320" s="79">
        <v>0</v>
      </c>
      <c r="P320" s="95">
        <v>0</v>
      </c>
      <c r="Q320" s="96">
        <f>SUM(J320:P320)</f>
        <v>930</v>
      </c>
    </row>
    <row r="321" spans="1:17" ht="23.4" thickBot="1">
      <c r="A321" s="93" t="s">
        <v>64</v>
      </c>
      <c r="B321" s="61">
        <v>1</v>
      </c>
      <c r="C321" s="62">
        <v>0</v>
      </c>
      <c r="D321" s="62">
        <v>0</v>
      </c>
      <c r="E321" s="62">
        <v>0</v>
      </c>
      <c r="F321" s="62">
        <v>1</v>
      </c>
      <c r="G321" s="62">
        <v>0</v>
      </c>
      <c r="H321" s="63">
        <v>0</v>
      </c>
      <c r="I321" s="96">
        <f>SUM(B321:H321)</f>
        <v>2</v>
      </c>
      <c r="J321" s="94">
        <v>155</v>
      </c>
      <c r="K321" s="79">
        <v>0</v>
      </c>
      <c r="L321" s="79">
        <v>0</v>
      </c>
      <c r="M321" s="79">
        <v>0</v>
      </c>
      <c r="N321" s="79">
        <v>155</v>
      </c>
      <c r="O321" s="79">
        <v>0</v>
      </c>
      <c r="P321" s="95">
        <v>0</v>
      </c>
      <c r="Q321" s="96">
        <f>SUM(J321:P321)</f>
        <v>310</v>
      </c>
    </row>
    <row r="322" spans="1:17" s="59" customFormat="1" ht="16.5" customHeight="1" thickBot="1">
      <c r="A322" s="92" t="s">
        <v>65</v>
      </c>
      <c r="B322" s="55">
        <f t="shared" ref="B322:Q322" si="377">SUM(B323:B324)</f>
        <v>4</v>
      </c>
      <c r="C322" s="55">
        <f t="shared" si="377"/>
        <v>6</v>
      </c>
      <c r="D322" s="55">
        <f t="shared" si="377"/>
        <v>0</v>
      </c>
      <c r="E322" s="55">
        <f t="shared" si="377"/>
        <v>1</v>
      </c>
      <c r="F322" s="55">
        <f t="shared" si="377"/>
        <v>23</v>
      </c>
      <c r="G322" s="55">
        <f t="shared" si="377"/>
        <v>0</v>
      </c>
      <c r="H322" s="110">
        <f t="shared" si="377"/>
        <v>0</v>
      </c>
      <c r="I322" s="76">
        <f t="shared" si="377"/>
        <v>34</v>
      </c>
      <c r="J322" s="85">
        <f t="shared" si="377"/>
        <v>1075</v>
      </c>
      <c r="K322" s="85">
        <f t="shared" si="377"/>
        <v>2580</v>
      </c>
      <c r="L322" s="85">
        <f t="shared" si="377"/>
        <v>0</v>
      </c>
      <c r="M322" s="85">
        <f t="shared" si="377"/>
        <v>430</v>
      </c>
      <c r="N322" s="85">
        <f t="shared" si="377"/>
        <v>9675</v>
      </c>
      <c r="O322" s="85">
        <f t="shared" si="377"/>
        <v>0</v>
      </c>
      <c r="P322" s="105">
        <f t="shared" si="377"/>
        <v>0</v>
      </c>
      <c r="Q322" s="76">
        <f t="shared" si="377"/>
        <v>13760</v>
      </c>
    </row>
    <row r="323" spans="1:17" ht="22.8">
      <c r="A323" s="93" t="s">
        <v>66</v>
      </c>
      <c r="B323" s="61">
        <v>1</v>
      </c>
      <c r="C323" s="62">
        <v>6</v>
      </c>
      <c r="D323" s="62">
        <v>0</v>
      </c>
      <c r="E323" s="62">
        <v>1</v>
      </c>
      <c r="F323" s="62">
        <v>22</v>
      </c>
      <c r="G323" s="62">
        <v>0</v>
      </c>
      <c r="H323" s="63">
        <v>0</v>
      </c>
      <c r="I323" s="96">
        <f>SUM(B323:H323)</f>
        <v>30</v>
      </c>
      <c r="J323" s="94">
        <v>430</v>
      </c>
      <c r="K323" s="79">
        <v>2580</v>
      </c>
      <c r="L323" s="79">
        <v>0</v>
      </c>
      <c r="M323" s="79">
        <v>430</v>
      </c>
      <c r="N323" s="79">
        <v>9460</v>
      </c>
      <c r="O323" s="79">
        <v>0</v>
      </c>
      <c r="P323" s="95">
        <v>0</v>
      </c>
      <c r="Q323" s="96">
        <f>SUM(J323:P323)</f>
        <v>12900</v>
      </c>
    </row>
    <row r="324" spans="1:17" ht="23.4" thickBot="1">
      <c r="A324" s="93" t="s">
        <v>67</v>
      </c>
      <c r="B324" s="61">
        <v>3</v>
      </c>
      <c r="C324" s="62">
        <v>0</v>
      </c>
      <c r="D324" s="62">
        <v>0</v>
      </c>
      <c r="E324" s="62">
        <v>0</v>
      </c>
      <c r="F324" s="62">
        <v>1</v>
      </c>
      <c r="G324" s="62">
        <v>0</v>
      </c>
      <c r="H324" s="63">
        <v>0</v>
      </c>
      <c r="I324" s="96">
        <f>SUM(B324:H324)</f>
        <v>4</v>
      </c>
      <c r="J324" s="94">
        <v>645</v>
      </c>
      <c r="K324" s="79">
        <v>0</v>
      </c>
      <c r="L324" s="79">
        <v>0</v>
      </c>
      <c r="M324" s="79">
        <v>0</v>
      </c>
      <c r="N324" s="79">
        <v>215</v>
      </c>
      <c r="O324" s="79">
        <v>0</v>
      </c>
      <c r="P324" s="95">
        <v>0</v>
      </c>
      <c r="Q324" s="96">
        <f>SUM(J324:P324)</f>
        <v>860</v>
      </c>
    </row>
    <row r="325" spans="1:17" s="59" customFormat="1" ht="16.5" customHeight="1" thickBot="1">
      <c r="A325" s="92" t="s">
        <v>68</v>
      </c>
      <c r="B325" s="55">
        <f t="shared" ref="B325:H325" si="378">SUM(B326:B342)</f>
        <v>20824</v>
      </c>
      <c r="C325" s="55">
        <f t="shared" si="378"/>
        <v>0</v>
      </c>
      <c r="D325" s="55">
        <f t="shared" si="378"/>
        <v>591850</v>
      </c>
      <c r="E325" s="55">
        <f t="shared" si="378"/>
        <v>152015</v>
      </c>
      <c r="F325" s="55">
        <f t="shared" si="378"/>
        <v>64128</v>
      </c>
      <c r="G325" s="55">
        <f t="shared" si="378"/>
        <v>3500</v>
      </c>
      <c r="H325" s="110">
        <f t="shared" si="378"/>
        <v>5324</v>
      </c>
      <c r="I325" s="76">
        <f t="shared" ref="I325:Q325" si="379">SUM(I326:I342)</f>
        <v>837641</v>
      </c>
      <c r="J325" s="85">
        <f t="shared" si="379"/>
        <v>76391</v>
      </c>
      <c r="K325" s="85">
        <f t="shared" si="379"/>
        <v>0</v>
      </c>
      <c r="L325" s="85">
        <f t="shared" si="379"/>
        <v>2164266.8999999994</v>
      </c>
      <c r="M325" s="85">
        <f t="shared" si="379"/>
        <v>577797.59999999986</v>
      </c>
      <c r="N325" s="85">
        <f t="shared" si="379"/>
        <v>210876.3</v>
      </c>
      <c r="O325" s="85">
        <f t="shared" si="379"/>
        <v>14949.999999999998</v>
      </c>
      <c r="P325" s="105">
        <f t="shared" si="379"/>
        <v>23763.399999999998</v>
      </c>
      <c r="Q325" s="76">
        <f t="shared" si="379"/>
        <v>3068045.1999999988</v>
      </c>
    </row>
    <row r="326" spans="1:17" ht="22.5" customHeight="1">
      <c r="A326" s="93" t="s">
        <v>69</v>
      </c>
      <c r="B326" s="61">
        <v>1</v>
      </c>
      <c r="C326" s="62">
        <v>0</v>
      </c>
      <c r="D326" s="62">
        <v>274</v>
      </c>
      <c r="E326" s="62">
        <v>0</v>
      </c>
      <c r="F326" s="62">
        <v>0</v>
      </c>
      <c r="G326" s="62">
        <v>0</v>
      </c>
      <c r="H326" s="63">
        <v>30</v>
      </c>
      <c r="I326" s="96">
        <f t="shared" ref="I326:I342" si="380">SUM(B326:H326)</f>
        <v>305</v>
      </c>
      <c r="J326" s="94">
        <v>3.4</v>
      </c>
      <c r="K326" s="79">
        <v>0</v>
      </c>
      <c r="L326" s="79">
        <v>931.6</v>
      </c>
      <c r="M326" s="79">
        <v>0</v>
      </c>
      <c r="N326" s="79">
        <v>0</v>
      </c>
      <c r="O326" s="79">
        <v>0</v>
      </c>
      <c r="P326" s="95">
        <v>102</v>
      </c>
      <c r="Q326" s="96">
        <f t="shared" ref="Q326:Q342" si="381">SUM(J326:P326)</f>
        <v>1037</v>
      </c>
    </row>
    <row r="327" spans="1:17" ht="22.5" customHeight="1">
      <c r="A327" s="93" t="s">
        <v>181</v>
      </c>
      <c r="B327" s="61">
        <v>0</v>
      </c>
      <c r="C327" s="62">
        <v>0</v>
      </c>
      <c r="D327" s="62">
        <v>109</v>
      </c>
      <c r="E327" s="62">
        <v>0</v>
      </c>
      <c r="F327" s="62">
        <v>0</v>
      </c>
      <c r="G327" s="62">
        <v>0</v>
      </c>
      <c r="H327" s="63">
        <v>0</v>
      </c>
      <c r="I327" s="96">
        <f t="shared" si="380"/>
        <v>109</v>
      </c>
      <c r="J327" s="94">
        <v>0</v>
      </c>
      <c r="K327" s="79">
        <v>0</v>
      </c>
      <c r="L327" s="79">
        <v>185.29999999999998</v>
      </c>
      <c r="M327" s="79">
        <v>0</v>
      </c>
      <c r="N327" s="79">
        <v>0</v>
      </c>
      <c r="O327" s="79">
        <v>0</v>
      </c>
      <c r="P327" s="95">
        <v>0</v>
      </c>
      <c r="Q327" s="96">
        <f t="shared" si="381"/>
        <v>185.29999999999998</v>
      </c>
    </row>
    <row r="328" spans="1:17" ht="15.75" customHeight="1">
      <c r="A328" s="93" t="s">
        <v>70</v>
      </c>
      <c r="B328" s="61">
        <v>12389</v>
      </c>
      <c r="C328" s="62">
        <v>0</v>
      </c>
      <c r="D328" s="62">
        <v>349033</v>
      </c>
      <c r="E328" s="62">
        <v>100369</v>
      </c>
      <c r="F328" s="62">
        <v>28972</v>
      </c>
      <c r="G328" s="62">
        <v>3000</v>
      </c>
      <c r="H328" s="63">
        <v>4998</v>
      </c>
      <c r="I328" s="96">
        <f t="shared" si="380"/>
        <v>498761</v>
      </c>
      <c r="J328" s="94">
        <v>56989.399999999994</v>
      </c>
      <c r="K328" s="79">
        <v>0</v>
      </c>
      <c r="L328" s="79">
        <v>1605551.7999999998</v>
      </c>
      <c r="M328" s="79">
        <v>461697.39999999997</v>
      </c>
      <c r="N328" s="79">
        <v>133271.19999999998</v>
      </c>
      <c r="O328" s="79">
        <v>13799.999999999998</v>
      </c>
      <c r="P328" s="95">
        <v>22990.799999999999</v>
      </c>
      <c r="Q328" s="96">
        <f t="shared" si="381"/>
        <v>2294300.5999999996</v>
      </c>
    </row>
    <row r="329" spans="1:17" ht="22.8">
      <c r="A329" s="93" t="s">
        <v>71</v>
      </c>
      <c r="B329" s="61">
        <v>8434</v>
      </c>
      <c r="C329" s="62">
        <v>0</v>
      </c>
      <c r="D329" s="62">
        <v>242434</v>
      </c>
      <c r="E329" s="62">
        <v>49740</v>
      </c>
      <c r="F329" s="62">
        <v>32869</v>
      </c>
      <c r="G329" s="62">
        <v>500</v>
      </c>
      <c r="H329" s="63">
        <v>290</v>
      </c>
      <c r="I329" s="96">
        <f t="shared" si="380"/>
        <v>334267</v>
      </c>
      <c r="J329" s="94">
        <v>19398.199999999997</v>
      </c>
      <c r="K329" s="79">
        <v>0</v>
      </c>
      <c r="L329" s="79">
        <v>557598.19999999995</v>
      </c>
      <c r="M329" s="79">
        <v>114401.99999999999</v>
      </c>
      <c r="N329" s="79">
        <v>75598.7</v>
      </c>
      <c r="O329" s="79">
        <v>1150</v>
      </c>
      <c r="P329" s="95">
        <v>667</v>
      </c>
      <c r="Q329" s="96">
        <f t="shared" si="381"/>
        <v>768814.09999999986</v>
      </c>
    </row>
    <row r="330" spans="1:17">
      <c r="A330" s="93" t="s">
        <v>72</v>
      </c>
      <c r="B330" s="61">
        <v>0</v>
      </c>
      <c r="C330" s="62">
        <v>0</v>
      </c>
      <c r="D330" s="62">
        <v>0</v>
      </c>
      <c r="E330" s="62">
        <v>2</v>
      </c>
      <c r="F330" s="62">
        <v>0</v>
      </c>
      <c r="G330" s="62">
        <v>0</v>
      </c>
      <c r="H330" s="63">
        <v>0</v>
      </c>
      <c r="I330" s="96">
        <f t="shared" si="380"/>
        <v>2</v>
      </c>
      <c r="J330" s="94">
        <v>0</v>
      </c>
      <c r="K330" s="79">
        <v>0</v>
      </c>
      <c r="L330" s="79">
        <v>0</v>
      </c>
      <c r="M330" s="79">
        <v>16</v>
      </c>
      <c r="N330" s="79">
        <v>0</v>
      </c>
      <c r="O330" s="79">
        <v>0</v>
      </c>
      <c r="P330" s="95">
        <v>0</v>
      </c>
      <c r="Q330" s="96">
        <f t="shared" si="381"/>
        <v>16</v>
      </c>
    </row>
    <row r="331" spans="1:17" ht="15.75" customHeight="1">
      <c r="A331" s="93" t="s">
        <v>73</v>
      </c>
      <c r="B331" s="61">
        <v>0</v>
      </c>
      <c r="C331" s="62">
        <v>0</v>
      </c>
      <c r="D331" s="62">
        <v>0</v>
      </c>
      <c r="E331" s="62">
        <v>2</v>
      </c>
      <c r="F331" s="62">
        <v>0</v>
      </c>
      <c r="G331" s="62">
        <v>0</v>
      </c>
      <c r="H331" s="63">
        <v>0</v>
      </c>
      <c r="I331" s="96">
        <f t="shared" si="380"/>
        <v>2</v>
      </c>
      <c r="J331" s="94">
        <v>0</v>
      </c>
      <c r="K331" s="79">
        <v>0</v>
      </c>
      <c r="L331" s="79">
        <v>0</v>
      </c>
      <c r="M331" s="79">
        <v>12</v>
      </c>
      <c r="N331" s="79">
        <v>0</v>
      </c>
      <c r="O331" s="79">
        <v>0</v>
      </c>
      <c r="P331" s="95">
        <v>0</v>
      </c>
      <c r="Q331" s="96">
        <f t="shared" si="381"/>
        <v>12</v>
      </c>
    </row>
    <row r="332" spans="1:17" ht="15.75" customHeight="1">
      <c r="A332" s="93" t="s">
        <v>74</v>
      </c>
      <c r="B332" s="61">
        <v>0</v>
      </c>
      <c r="C332" s="62">
        <v>0</v>
      </c>
      <c r="D332" s="62">
        <v>0</v>
      </c>
      <c r="E332" s="62">
        <v>18</v>
      </c>
      <c r="F332" s="62">
        <v>16</v>
      </c>
      <c r="G332" s="62">
        <v>0</v>
      </c>
      <c r="H332" s="63">
        <v>0</v>
      </c>
      <c r="I332" s="96">
        <f t="shared" si="380"/>
        <v>34</v>
      </c>
      <c r="J332" s="94">
        <v>0</v>
      </c>
      <c r="K332" s="79">
        <v>0</v>
      </c>
      <c r="L332" s="79">
        <v>0</v>
      </c>
      <c r="M332" s="79">
        <v>72</v>
      </c>
      <c r="N332" s="79">
        <v>64</v>
      </c>
      <c r="O332" s="79">
        <v>0</v>
      </c>
      <c r="P332" s="95">
        <v>0</v>
      </c>
      <c r="Q332" s="96">
        <f t="shared" si="381"/>
        <v>136</v>
      </c>
    </row>
    <row r="333" spans="1:17" ht="15.75" customHeight="1">
      <c r="A333" s="93" t="s">
        <v>75</v>
      </c>
      <c r="B333" s="61">
        <v>0</v>
      </c>
      <c r="C333" s="62">
        <v>0</v>
      </c>
      <c r="D333" s="62">
        <v>0</v>
      </c>
      <c r="E333" s="62">
        <v>8</v>
      </c>
      <c r="F333" s="62">
        <v>3</v>
      </c>
      <c r="G333" s="62">
        <v>0</v>
      </c>
      <c r="H333" s="63">
        <v>0</v>
      </c>
      <c r="I333" s="96">
        <f t="shared" si="380"/>
        <v>11</v>
      </c>
      <c r="J333" s="94">
        <v>0</v>
      </c>
      <c r="K333" s="79">
        <v>0</v>
      </c>
      <c r="L333" s="79">
        <v>0</v>
      </c>
      <c r="M333" s="79">
        <v>24</v>
      </c>
      <c r="N333" s="79">
        <v>9</v>
      </c>
      <c r="O333" s="79">
        <v>0</v>
      </c>
      <c r="P333" s="95">
        <v>0</v>
      </c>
      <c r="Q333" s="96">
        <f t="shared" si="381"/>
        <v>33</v>
      </c>
    </row>
    <row r="334" spans="1:17" ht="15.75" customHeight="1">
      <c r="A334" s="93" t="s">
        <v>76</v>
      </c>
      <c r="B334" s="61">
        <v>0</v>
      </c>
      <c r="C334" s="62">
        <v>0</v>
      </c>
      <c r="D334" s="62">
        <v>0</v>
      </c>
      <c r="E334" s="62">
        <v>39</v>
      </c>
      <c r="F334" s="62">
        <v>22</v>
      </c>
      <c r="G334" s="62">
        <v>0</v>
      </c>
      <c r="H334" s="63">
        <v>0</v>
      </c>
      <c r="I334" s="96">
        <f t="shared" si="380"/>
        <v>61</v>
      </c>
      <c r="J334" s="94">
        <v>0</v>
      </c>
      <c r="K334" s="79">
        <v>0</v>
      </c>
      <c r="L334" s="79">
        <v>0</v>
      </c>
      <c r="M334" s="79">
        <v>78</v>
      </c>
      <c r="N334" s="79">
        <v>44</v>
      </c>
      <c r="O334" s="79">
        <v>0</v>
      </c>
      <c r="P334" s="95">
        <v>0</v>
      </c>
      <c r="Q334" s="96">
        <f t="shared" si="381"/>
        <v>122</v>
      </c>
    </row>
    <row r="335" spans="1:17" ht="15.75" customHeight="1">
      <c r="A335" s="93" t="s">
        <v>182</v>
      </c>
      <c r="B335" s="61">
        <v>0</v>
      </c>
      <c r="C335" s="62">
        <v>0</v>
      </c>
      <c r="D335" s="62">
        <v>0</v>
      </c>
      <c r="E335" s="62">
        <v>570</v>
      </c>
      <c r="F335" s="62">
        <v>757</v>
      </c>
      <c r="G335" s="62">
        <v>0</v>
      </c>
      <c r="H335" s="63">
        <v>0</v>
      </c>
      <c r="I335" s="96">
        <f t="shared" si="380"/>
        <v>1327</v>
      </c>
      <c r="J335" s="94">
        <v>0</v>
      </c>
      <c r="K335" s="79">
        <v>0</v>
      </c>
      <c r="L335" s="79">
        <v>0</v>
      </c>
      <c r="M335" s="79">
        <v>684</v>
      </c>
      <c r="N335" s="79">
        <v>908.4</v>
      </c>
      <c r="O335" s="79">
        <v>0</v>
      </c>
      <c r="P335" s="95">
        <v>0</v>
      </c>
      <c r="Q335" s="96">
        <f t="shared" si="381"/>
        <v>1592.4</v>
      </c>
    </row>
    <row r="336" spans="1:17" ht="15.75" customHeight="1">
      <c r="A336" s="93" t="s">
        <v>183</v>
      </c>
      <c r="B336" s="61">
        <v>0</v>
      </c>
      <c r="C336" s="62">
        <v>0</v>
      </c>
      <c r="D336" s="62">
        <v>0</v>
      </c>
      <c r="E336" s="62">
        <v>238</v>
      </c>
      <c r="F336" s="62">
        <v>280</v>
      </c>
      <c r="G336" s="62">
        <v>0</v>
      </c>
      <c r="H336" s="63">
        <v>0</v>
      </c>
      <c r="I336" s="96">
        <f t="shared" si="380"/>
        <v>518</v>
      </c>
      <c r="J336" s="94">
        <v>0</v>
      </c>
      <c r="K336" s="79">
        <v>0</v>
      </c>
      <c r="L336" s="79">
        <v>0</v>
      </c>
      <c r="M336" s="79">
        <v>238</v>
      </c>
      <c r="N336" s="79">
        <v>280</v>
      </c>
      <c r="O336" s="79">
        <v>0</v>
      </c>
      <c r="P336" s="95">
        <v>0</v>
      </c>
      <c r="Q336" s="96">
        <f t="shared" si="381"/>
        <v>518</v>
      </c>
    </row>
    <row r="337" spans="1:17" ht="15.75" customHeight="1">
      <c r="A337" s="93" t="s">
        <v>184</v>
      </c>
      <c r="B337" s="61">
        <v>0</v>
      </c>
      <c r="C337" s="62">
        <v>0</v>
      </c>
      <c r="D337" s="62">
        <v>0</v>
      </c>
      <c r="E337" s="62">
        <v>229</v>
      </c>
      <c r="F337" s="62">
        <v>254</v>
      </c>
      <c r="G337" s="62">
        <v>0</v>
      </c>
      <c r="H337" s="63">
        <v>0</v>
      </c>
      <c r="I337" s="96">
        <f t="shared" si="380"/>
        <v>483</v>
      </c>
      <c r="J337" s="94">
        <v>0</v>
      </c>
      <c r="K337" s="79">
        <v>0</v>
      </c>
      <c r="L337" s="79">
        <v>0</v>
      </c>
      <c r="M337" s="79">
        <v>183.20000000000002</v>
      </c>
      <c r="N337" s="79">
        <v>203.20000000000002</v>
      </c>
      <c r="O337" s="79">
        <v>0</v>
      </c>
      <c r="P337" s="95">
        <v>0</v>
      </c>
      <c r="Q337" s="96">
        <f t="shared" si="381"/>
        <v>386.40000000000003</v>
      </c>
    </row>
    <row r="338" spans="1:17" ht="15.75" customHeight="1">
      <c r="A338" s="86" t="s">
        <v>185</v>
      </c>
      <c r="B338" s="61">
        <v>0</v>
      </c>
      <c r="C338" s="62">
        <v>0</v>
      </c>
      <c r="D338" s="62">
        <v>0</v>
      </c>
      <c r="E338" s="62">
        <v>293</v>
      </c>
      <c r="F338" s="62">
        <v>481</v>
      </c>
      <c r="G338" s="62">
        <v>0</v>
      </c>
      <c r="H338" s="63">
        <v>6</v>
      </c>
      <c r="I338" s="96">
        <f t="shared" si="380"/>
        <v>780</v>
      </c>
      <c r="J338" s="94">
        <v>0</v>
      </c>
      <c r="K338" s="79">
        <v>0</v>
      </c>
      <c r="L338" s="79">
        <v>0</v>
      </c>
      <c r="M338" s="79">
        <v>175.79999999999998</v>
      </c>
      <c r="N338" s="79">
        <v>288.59999999999997</v>
      </c>
      <c r="O338" s="79">
        <v>0</v>
      </c>
      <c r="P338" s="95">
        <v>3.5999999999999996</v>
      </c>
      <c r="Q338" s="96">
        <f t="shared" si="381"/>
        <v>468</v>
      </c>
    </row>
    <row r="339" spans="1:17" ht="15.75" customHeight="1">
      <c r="A339" s="97" t="s">
        <v>186</v>
      </c>
      <c r="B339" s="61">
        <v>0</v>
      </c>
      <c r="C339" s="62">
        <v>0</v>
      </c>
      <c r="D339" s="62">
        <v>0</v>
      </c>
      <c r="E339" s="62">
        <v>124</v>
      </c>
      <c r="F339" s="62">
        <v>196</v>
      </c>
      <c r="G339" s="62">
        <v>0</v>
      </c>
      <c r="H339" s="63">
        <v>0</v>
      </c>
      <c r="I339" s="96">
        <f t="shared" si="380"/>
        <v>320</v>
      </c>
      <c r="J339" s="94">
        <v>0</v>
      </c>
      <c r="K339" s="79">
        <v>0</v>
      </c>
      <c r="L339" s="79">
        <v>0</v>
      </c>
      <c r="M339" s="79">
        <v>62</v>
      </c>
      <c r="N339" s="79">
        <v>98</v>
      </c>
      <c r="O339" s="79">
        <v>0</v>
      </c>
      <c r="P339" s="95">
        <v>0</v>
      </c>
      <c r="Q339" s="96">
        <f t="shared" si="381"/>
        <v>160</v>
      </c>
    </row>
    <row r="340" spans="1:17" ht="15.75" customHeight="1">
      <c r="A340" s="97" t="s">
        <v>187</v>
      </c>
      <c r="B340" s="61">
        <v>0</v>
      </c>
      <c r="C340" s="62">
        <v>0</v>
      </c>
      <c r="D340" s="62">
        <v>0</v>
      </c>
      <c r="E340" s="62">
        <v>383</v>
      </c>
      <c r="F340" s="62">
        <v>278</v>
      </c>
      <c r="G340" s="62">
        <v>0</v>
      </c>
      <c r="H340" s="63">
        <v>0</v>
      </c>
      <c r="I340" s="96">
        <f t="shared" si="380"/>
        <v>661</v>
      </c>
      <c r="J340" s="94">
        <v>0</v>
      </c>
      <c r="K340" s="79">
        <v>0</v>
      </c>
      <c r="L340" s="79">
        <v>0</v>
      </c>
      <c r="M340" s="79">
        <v>153.20000000000002</v>
      </c>
      <c r="N340" s="79">
        <v>111.2</v>
      </c>
      <c r="O340" s="79">
        <v>0</v>
      </c>
      <c r="P340" s="95">
        <v>0</v>
      </c>
      <c r="Q340" s="96">
        <f t="shared" si="381"/>
        <v>264.40000000000003</v>
      </c>
    </row>
    <row r="341" spans="1:17" ht="15.75" customHeight="1">
      <c r="A341" s="86" t="s">
        <v>188</v>
      </c>
      <c r="B341" s="61">
        <v>0</v>
      </c>
      <c r="C341" s="62">
        <v>0</v>
      </c>
      <c r="D341" s="62">
        <v>0</v>
      </c>
      <c r="E341" s="62">
        <v>0</v>
      </c>
      <c r="F341" s="62">
        <v>0</v>
      </c>
      <c r="G341" s="62">
        <v>0</v>
      </c>
      <c r="H341" s="63">
        <v>0</v>
      </c>
      <c r="I341" s="96">
        <f t="shared" si="380"/>
        <v>0</v>
      </c>
      <c r="J341" s="94">
        <v>0</v>
      </c>
      <c r="K341" s="79">
        <v>0</v>
      </c>
      <c r="L341" s="79">
        <v>0</v>
      </c>
      <c r="M341" s="79">
        <v>0</v>
      </c>
      <c r="N341" s="79">
        <v>0</v>
      </c>
      <c r="O341" s="79">
        <v>0</v>
      </c>
      <c r="P341" s="95">
        <v>0</v>
      </c>
      <c r="Q341" s="96">
        <f t="shared" si="381"/>
        <v>0</v>
      </c>
    </row>
    <row r="342" spans="1:17" ht="15.75" customHeight="1" thickBot="1">
      <c r="A342" s="86" t="s">
        <v>189</v>
      </c>
      <c r="B342" s="61">
        <v>0</v>
      </c>
      <c r="C342" s="62">
        <v>0</v>
      </c>
      <c r="D342" s="62">
        <v>0</v>
      </c>
      <c r="E342" s="62">
        <v>0</v>
      </c>
      <c r="F342" s="62">
        <v>0</v>
      </c>
      <c r="G342" s="62">
        <v>0</v>
      </c>
      <c r="H342" s="63">
        <v>0</v>
      </c>
      <c r="I342" s="96">
        <f t="shared" si="380"/>
        <v>0</v>
      </c>
      <c r="J342" s="94">
        <v>0</v>
      </c>
      <c r="K342" s="79">
        <v>0</v>
      </c>
      <c r="L342" s="79">
        <v>0</v>
      </c>
      <c r="M342" s="79">
        <v>0</v>
      </c>
      <c r="N342" s="79">
        <v>0</v>
      </c>
      <c r="O342" s="79">
        <v>0</v>
      </c>
      <c r="P342" s="95">
        <v>0</v>
      </c>
      <c r="Q342" s="96">
        <f t="shared" si="381"/>
        <v>0</v>
      </c>
    </row>
    <row r="343" spans="1:17" s="59" customFormat="1" ht="16.5" customHeight="1" thickBot="1">
      <c r="A343" s="92" t="s">
        <v>85</v>
      </c>
      <c r="B343" s="55">
        <f t="shared" ref="B343:Q343" si="382">SUM(B344:B345)</f>
        <v>0</v>
      </c>
      <c r="C343" s="55">
        <f t="shared" si="382"/>
        <v>0</v>
      </c>
      <c r="D343" s="55">
        <f t="shared" si="382"/>
        <v>31</v>
      </c>
      <c r="E343" s="55">
        <f t="shared" si="382"/>
        <v>36</v>
      </c>
      <c r="F343" s="55">
        <f t="shared" si="382"/>
        <v>0</v>
      </c>
      <c r="G343" s="55">
        <f t="shared" si="382"/>
        <v>0</v>
      </c>
      <c r="H343" s="110">
        <f t="shared" si="382"/>
        <v>0</v>
      </c>
      <c r="I343" s="76">
        <f t="shared" si="382"/>
        <v>67</v>
      </c>
      <c r="J343" s="85">
        <f t="shared" si="382"/>
        <v>0</v>
      </c>
      <c r="K343" s="85">
        <f t="shared" si="382"/>
        <v>0</v>
      </c>
      <c r="L343" s="85">
        <f t="shared" si="382"/>
        <v>946</v>
      </c>
      <c r="M343" s="85">
        <f t="shared" si="382"/>
        <v>1232</v>
      </c>
      <c r="N343" s="85">
        <f t="shared" si="382"/>
        <v>0</v>
      </c>
      <c r="O343" s="85">
        <f t="shared" si="382"/>
        <v>0</v>
      </c>
      <c r="P343" s="105">
        <f t="shared" si="382"/>
        <v>0</v>
      </c>
      <c r="Q343" s="76">
        <f t="shared" si="382"/>
        <v>2178</v>
      </c>
    </row>
    <row r="344" spans="1:17" ht="15.75" customHeight="1">
      <c r="A344" s="86" t="s">
        <v>86</v>
      </c>
      <c r="B344" s="61">
        <v>0</v>
      </c>
      <c r="C344" s="62">
        <v>0</v>
      </c>
      <c r="D344" s="62">
        <v>12</v>
      </c>
      <c r="E344" s="62">
        <v>20</v>
      </c>
      <c r="F344" s="62">
        <v>0</v>
      </c>
      <c r="G344" s="62">
        <v>0</v>
      </c>
      <c r="H344" s="63">
        <v>0</v>
      </c>
      <c r="I344" s="96">
        <f>SUM(B344:H344)</f>
        <v>32</v>
      </c>
      <c r="J344" s="94">
        <v>0</v>
      </c>
      <c r="K344" s="79">
        <v>0</v>
      </c>
      <c r="L344" s="79">
        <v>528</v>
      </c>
      <c r="M344" s="79">
        <v>880</v>
      </c>
      <c r="N344" s="79">
        <v>0</v>
      </c>
      <c r="O344" s="79">
        <v>0</v>
      </c>
      <c r="P344" s="95">
        <v>0</v>
      </c>
      <c r="Q344" s="96">
        <f>SUM(J344:P344)</f>
        <v>1408</v>
      </c>
    </row>
    <row r="345" spans="1:17" ht="15.75" customHeight="1" thickBot="1">
      <c r="A345" s="86" t="s">
        <v>87</v>
      </c>
      <c r="B345" s="61">
        <v>0</v>
      </c>
      <c r="C345" s="62">
        <v>0</v>
      </c>
      <c r="D345" s="62">
        <v>19</v>
      </c>
      <c r="E345" s="62">
        <v>16</v>
      </c>
      <c r="F345" s="62">
        <v>0</v>
      </c>
      <c r="G345" s="62">
        <v>0</v>
      </c>
      <c r="H345" s="63">
        <v>0</v>
      </c>
      <c r="I345" s="96">
        <f>SUM(B345:H345)</f>
        <v>35</v>
      </c>
      <c r="J345" s="94">
        <v>0</v>
      </c>
      <c r="K345" s="79">
        <v>0</v>
      </c>
      <c r="L345" s="79">
        <v>418</v>
      </c>
      <c r="M345" s="79">
        <v>352</v>
      </c>
      <c r="N345" s="79">
        <v>0</v>
      </c>
      <c r="O345" s="79">
        <v>0</v>
      </c>
      <c r="P345" s="95">
        <v>0</v>
      </c>
      <c r="Q345" s="96">
        <f>SUM(J345:P345)</f>
        <v>770</v>
      </c>
    </row>
    <row r="346" spans="1:17" s="59" customFormat="1" ht="16.5" customHeight="1" thickBot="1">
      <c r="A346" s="92" t="s">
        <v>88</v>
      </c>
      <c r="B346" s="55">
        <f t="shared" ref="B346:H346" si="383">SUM(B347:B378)</f>
        <v>152194</v>
      </c>
      <c r="C346" s="55">
        <f t="shared" si="383"/>
        <v>0</v>
      </c>
      <c r="D346" s="55">
        <f t="shared" si="383"/>
        <v>1686380</v>
      </c>
      <c r="E346" s="55">
        <f t="shared" si="383"/>
        <v>280206</v>
      </c>
      <c r="F346" s="55">
        <f t="shared" si="383"/>
        <v>38491</v>
      </c>
      <c r="G346" s="55">
        <f t="shared" si="383"/>
        <v>0</v>
      </c>
      <c r="H346" s="110">
        <f t="shared" si="383"/>
        <v>976</v>
      </c>
      <c r="I346" s="76">
        <f t="shared" ref="I346:Q346" si="384">SUM(I347:I378)</f>
        <v>2158247</v>
      </c>
      <c r="J346" s="85">
        <f t="shared" si="384"/>
        <v>483685</v>
      </c>
      <c r="K346" s="85">
        <f t="shared" si="384"/>
        <v>0</v>
      </c>
      <c r="L346" s="85">
        <f t="shared" si="384"/>
        <v>4883213.2999999989</v>
      </c>
      <c r="M346" s="85">
        <f t="shared" si="384"/>
        <v>1047925.8</v>
      </c>
      <c r="N346" s="85">
        <f t="shared" si="384"/>
        <v>158814.20000000001</v>
      </c>
      <c r="O346" s="85">
        <f t="shared" si="384"/>
        <v>0</v>
      </c>
      <c r="P346" s="105">
        <f t="shared" si="384"/>
        <v>3616</v>
      </c>
      <c r="Q346" s="58">
        <f t="shared" si="384"/>
        <v>6577254.2999999989</v>
      </c>
    </row>
    <row r="347" spans="1:17" ht="15" customHeight="1">
      <c r="A347" s="98" t="s">
        <v>89</v>
      </c>
      <c r="B347" s="61">
        <v>45402</v>
      </c>
      <c r="C347" s="62">
        <v>0</v>
      </c>
      <c r="D347" s="62">
        <v>617308</v>
      </c>
      <c r="E347" s="62">
        <v>92297</v>
      </c>
      <c r="F347" s="62">
        <v>10457</v>
      </c>
      <c r="G347" s="62">
        <v>0</v>
      </c>
      <c r="H347" s="63">
        <v>60</v>
      </c>
      <c r="I347" s="96">
        <f t="shared" ref="I347:I378" si="385">SUM(B347:H347)</f>
        <v>765524</v>
      </c>
      <c r="J347" s="61">
        <v>145286.39999999999</v>
      </c>
      <c r="K347" s="62">
        <v>0</v>
      </c>
      <c r="L347" s="62">
        <v>1975385.6</v>
      </c>
      <c r="M347" s="62">
        <v>295350.40000000002</v>
      </c>
      <c r="N347" s="62">
        <v>33462.400000000001</v>
      </c>
      <c r="O347" s="62">
        <v>0</v>
      </c>
      <c r="P347" s="63">
        <v>192</v>
      </c>
      <c r="Q347" s="64">
        <f t="shared" ref="Q347:Q378" si="386">SUM(J347:P347)</f>
        <v>2449676.7999999998</v>
      </c>
    </row>
    <row r="348" spans="1:17" ht="15" customHeight="1">
      <c r="A348" s="86" t="s">
        <v>190</v>
      </c>
      <c r="B348" s="61">
        <v>40314</v>
      </c>
      <c r="C348" s="62">
        <v>0</v>
      </c>
      <c r="D348" s="62">
        <v>579830</v>
      </c>
      <c r="E348" s="62">
        <v>53988</v>
      </c>
      <c r="F348" s="62">
        <v>8530</v>
      </c>
      <c r="G348" s="62">
        <v>0</v>
      </c>
      <c r="H348" s="63">
        <v>100</v>
      </c>
      <c r="I348" s="96">
        <f t="shared" si="385"/>
        <v>682762</v>
      </c>
      <c r="J348" s="61">
        <v>64502.400000000001</v>
      </c>
      <c r="K348" s="62">
        <v>0</v>
      </c>
      <c r="L348" s="62">
        <v>927728</v>
      </c>
      <c r="M348" s="62">
        <v>86380.800000000003</v>
      </c>
      <c r="N348" s="62">
        <v>13648</v>
      </c>
      <c r="O348" s="62">
        <v>0</v>
      </c>
      <c r="P348" s="63">
        <v>160</v>
      </c>
      <c r="Q348" s="64">
        <f t="shared" si="386"/>
        <v>1092419.2</v>
      </c>
    </row>
    <row r="349" spans="1:17" ht="15" customHeight="1">
      <c r="A349" s="98" t="s">
        <v>91</v>
      </c>
      <c r="B349" s="61">
        <v>31328</v>
      </c>
      <c r="C349" s="62">
        <v>0</v>
      </c>
      <c r="D349" s="62">
        <v>229564</v>
      </c>
      <c r="E349" s="62">
        <v>73048</v>
      </c>
      <c r="F349" s="62">
        <v>8814</v>
      </c>
      <c r="G349" s="62">
        <v>0</v>
      </c>
      <c r="H349" s="63">
        <v>816</v>
      </c>
      <c r="I349" s="96">
        <f t="shared" si="385"/>
        <v>343570</v>
      </c>
      <c r="J349" s="61">
        <v>125312</v>
      </c>
      <c r="K349" s="62">
        <v>0</v>
      </c>
      <c r="L349" s="62">
        <v>918256</v>
      </c>
      <c r="M349" s="62">
        <v>292192</v>
      </c>
      <c r="N349" s="62">
        <v>35256</v>
      </c>
      <c r="O349" s="62">
        <v>0</v>
      </c>
      <c r="P349" s="63">
        <v>3264</v>
      </c>
      <c r="Q349" s="64">
        <f t="shared" si="386"/>
        <v>1374280</v>
      </c>
    </row>
    <row r="350" spans="1:17" ht="15" customHeight="1">
      <c r="A350" s="86" t="s">
        <v>92</v>
      </c>
      <c r="B350" s="61">
        <v>20979</v>
      </c>
      <c r="C350" s="62">
        <v>0</v>
      </c>
      <c r="D350" s="62">
        <v>146911</v>
      </c>
      <c r="E350" s="62">
        <v>33117</v>
      </c>
      <c r="F350" s="62">
        <v>5335</v>
      </c>
      <c r="G350" s="62">
        <v>0</v>
      </c>
      <c r="H350" s="63">
        <v>0</v>
      </c>
      <c r="I350" s="96">
        <f t="shared" si="385"/>
        <v>206342</v>
      </c>
      <c r="J350" s="61">
        <v>41958</v>
      </c>
      <c r="K350" s="62">
        <v>0</v>
      </c>
      <c r="L350" s="62">
        <v>293822</v>
      </c>
      <c r="M350" s="62">
        <v>66234</v>
      </c>
      <c r="N350" s="62">
        <v>10670</v>
      </c>
      <c r="O350" s="62">
        <v>0</v>
      </c>
      <c r="P350" s="63">
        <v>0</v>
      </c>
      <c r="Q350" s="64">
        <f t="shared" si="386"/>
        <v>412684</v>
      </c>
    </row>
    <row r="351" spans="1:17" ht="15" customHeight="1">
      <c r="A351" s="86" t="s">
        <v>93</v>
      </c>
      <c r="B351" s="61">
        <v>5470</v>
      </c>
      <c r="C351" s="62">
        <v>0</v>
      </c>
      <c r="D351" s="62">
        <v>46628</v>
      </c>
      <c r="E351" s="62">
        <v>7004</v>
      </c>
      <c r="F351" s="62">
        <v>631</v>
      </c>
      <c r="G351" s="62">
        <v>0</v>
      </c>
      <c r="H351" s="63">
        <v>0</v>
      </c>
      <c r="I351" s="96">
        <f t="shared" si="385"/>
        <v>59733</v>
      </c>
      <c r="J351" s="61">
        <v>28444</v>
      </c>
      <c r="K351" s="62">
        <v>0</v>
      </c>
      <c r="L351" s="62">
        <v>242465.6</v>
      </c>
      <c r="M351" s="62">
        <v>36420.800000000003</v>
      </c>
      <c r="N351" s="62">
        <v>3281.2000000000003</v>
      </c>
      <c r="O351" s="62">
        <v>0</v>
      </c>
      <c r="P351" s="63">
        <v>0</v>
      </c>
      <c r="Q351" s="64">
        <f t="shared" si="386"/>
        <v>310611.59999999998</v>
      </c>
    </row>
    <row r="352" spans="1:17" ht="15" customHeight="1">
      <c r="A352" s="86" t="s">
        <v>94</v>
      </c>
      <c r="B352" s="61">
        <v>2898</v>
      </c>
      <c r="C352" s="62">
        <v>0</v>
      </c>
      <c r="D352" s="62">
        <v>27156</v>
      </c>
      <c r="E352" s="62">
        <v>2993</v>
      </c>
      <c r="F352" s="62">
        <v>356</v>
      </c>
      <c r="G352" s="62">
        <v>0</v>
      </c>
      <c r="H352" s="63">
        <v>0</v>
      </c>
      <c r="I352" s="96">
        <f t="shared" si="385"/>
        <v>33403</v>
      </c>
      <c r="J352" s="61">
        <v>7534.8</v>
      </c>
      <c r="K352" s="62">
        <v>0</v>
      </c>
      <c r="L352" s="62">
        <v>70605.600000000006</v>
      </c>
      <c r="M352" s="62">
        <v>7781.8</v>
      </c>
      <c r="N352" s="62">
        <v>925.6</v>
      </c>
      <c r="O352" s="62">
        <v>0</v>
      </c>
      <c r="P352" s="63">
        <v>0</v>
      </c>
      <c r="Q352" s="64">
        <f t="shared" si="386"/>
        <v>86847.800000000017</v>
      </c>
    </row>
    <row r="353" spans="1:17" ht="15" customHeight="1">
      <c r="A353" s="86" t="s">
        <v>95</v>
      </c>
      <c r="B353" s="61">
        <v>465</v>
      </c>
      <c r="C353" s="62">
        <v>0</v>
      </c>
      <c r="D353" s="62">
        <v>3559</v>
      </c>
      <c r="E353" s="62">
        <v>756</v>
      </c>
      <c r="F353" s="62">
        <v>58</v>
      </c>
      <c r="G353" s="62">
        <v>0</v>
      </c>
      <c r="H353" s="63">
        <v>0</v>
      </c>
      <c r="I353" s="96">
        <f t="shared" si="385"/>
        <v>4838</v>
      </c>
      <c r="J353" s="61">
        <v>3255</v>
      </c>
      <c r="K353" s="62">
        <v>0</v>
      </c>
      <c r="L353" s="62">
        <v>24913</v>
      </c>
      <c r="M353" s="62">
        <v>5292</v>
      </c>
      <c r="N353" s="62">
        <v>406</v>
      </c>
      <c r="O353" s="62">
        <v>0</v>
      </c>
      <c r="P353" s="63">
        <v>0</v>
      </c>
      <c r="Q353" s="64">
        <f t="shared" si="386"/>
        <v>33866</v>
      </c>
    </row>
    <row r="354" spans="1:17" ht="15" customHeight="1">
      <c r="A354" s="86" t="s">
        <v>96</v>
      </c>
      <c r="B354" s="61">
        <v>217</v>
      </c>
      <c r="C354" s="62">
        <v>0</v>
      </c>
      <c r="D354" s="62">
        <v>1794</v>
      </c>
      <c r="E354" s="62">
        <v>370</v>
      </c>
      <c r="F354" s="62">
        <v>25</v>
      </c>
      <c r="G354" s="62">
        <v>0</v>
      </c>
      <c r="H354" s="63">
        <v>0</v>
      </c>
      <c r="I354" s="96">
        <f t="shared" si="385"/>
        <v>2406</v>
      </c>
      <c r="J354" s="61">
        <v>759.5</v>
      </c>
      <c r="K354" s="62">
        <v>0</v>
      </c>
      <c r="L354" s="62">
        <v>6279</v>
      </c>
      <c r="M354" s="62">
        <v>1295</v>
      </c>
      <c r="N354" s="62">
        <v>87.5</v>
      </c>
      <c r="O354" s="62">
        <v>0</v>
      </c>
      <c r="P354" s="63">
        <v>0</v>
      </c>
      <c r="Q354" s="64">
        <f t="shared" si="386"/>
        <v>8421</v>
      </c>
    </row>
    <row r="355" spans="1:17" ht="15" customHeight="1">
      <c r="A355" s="86" t="s">
        <v>97</v>
      </c>
      <c r="B355" s="61">
        <v>2375</v>
      </c>
      <c r="C355" s="62">
        <v>0</v>
      </c>
      <c r="D355" s="62">
        <v>16072</v>
      </c>
      <c r="E355" s="62">
        <v>8355</v>
      </c>
      <c r="F355" s="62">
        <v>2033</v>
      </c>
      <c r="G355" s="62">
        <v>0</v>
      </c>
      <c r="H355" s="63">
        <v>0</v>
      </c>
      <c r="I355" s="96">
        <f t="shared" si="385"/>
        <v>28835</v>
      </c>
      <c r="J355" s="61">
        <v>35625</v>
      </c>
      <c r="K355" s="62">
        <v>0</v>
      </c>
      <c r="L355" s="62">
        <v>241080</v>
      </c>
      <c r="M355" s="62">
        <v>125325</v>
      </c>
      <c r="N355" s="62">
        <v>30495</v>
      </c>
      <c r="O355" s="62">
        <v>0</v>
      </c>
      <c r="P355" s="63">
        <v>0</v>
      </c>
      <c r="Q355" s="64">
        <f t="shared" si="386"/>
        <v>432525</v>
      </c>
    </row>
    <row r="356" spans="1:17" ht="15" customHeight="1">
      <c r="A356" s="86" t="s">
        <v>98</v>
      </c>
      <c r="B356" s="61">
        <v>1971</v>
      </c>
      <c r="C356" s="62">
        <v>0</v>
      </c>
      <c r="D356" s="62">
        <v>13494</v>
      </c>
      <c r="E356" s="62">
        <v>4696</v>
      </c>
      <c r="F356" s="62">
        <v>1749</v>
      </c>
      <c r="G356" s="62">
        <v>0</v>
      </c>
      <c r="H356" s="63">
        <v>0</v>
      </c>
      <c r="I356" s="96">
        <f t="shared" si="385"/>
        <v>21910</v>
      </c>
      <c r="J356" s="61">
        <v>14782.5</v>
      </c>
      <c r="K356" s="62">
        <v>0</v>
      </c>
      <c r="L356" s="62">
        <v>101205</v>
      </c>
      <c r="M356" s="62">
        <v>35220</v>
      </c>
      <c r="N356" s="62">
        <v>13117.5</v>
      </c>
      <c r="O356" s="62">
        <v>0</v>
      </c>
      <c r="P356" s="63">
        <v>0</v>
      </c>
      <c r="Q356" s="64">
        <f t="shared" si="386"/>
        <v>164325</v>
      </c>
    </row>
    <row r="357" spans="1:17" ht="15" customHeight="1">
      <c r="A357" s="86" t="s">
        <v>99</v>
      </c>
      <c r="B357" s="61">
        <v>250</v>
      </c>
      <c r="C357" s="62">
        <v>0</v>
      </c>
      <c r="D357" s="62">
        <v>989</v>
      </c>
      <c r="E357" s="62">
        <v>942</v>
      </c>
      <c r="F357" s="62">
        <v>98</v>
      </c>
      <c r="G357" s="62">
        <v>0</v>
      </c>
      <c r="H357" s="63">
        <v>0</v>
      </c>
      <c r="I357" s="96">
        <f t="shared" si="385"/>
        <v>2279</v>
      </c>
      <c r="J357" s="61">
        <v>6500</v>
      </c>
      <c r="K357" s="62">
        <v>0</v>
      </c>
      <c r="L357" s="62">
        <v>25714</v>
      </c>
      <c r="M357" s="62">
        <v>24492</v>
      </c>
      <c r="N357" s="62">
        <v>2548</v>
      </c>
      <c r="O357" s="62">
        <v>0</v>
      </c>
      <c r="P357" s="63">
        <v>0</v>
      </c>
      <c r="Q357" s="64">
        <f t="shared" si="386"/>
        <v>59254</v>
      </c>
    </row>
    <row r="358" spans="1:17" ht="15" customHeight="1">
      <c r="A358" s="86" t="s">
        <v>100</v>
      </c>
      <c r="B358" s="61">
        <v>214</v>
      </c>
      <c r="C358" s="62">
        <v>0</v>
      </c>
      <c r="D358" s="62">
        <v>925</v>
      </c>
      <c r="E358" s="62">
        <v>662</v>
      </c>
      <c r="F358" s="62">
        <v>78</v>
      </c>
      <c r="G358" s="62">
        <v>0</v>
      </c>
      <c r="H358" s="63">
        <v>0</v>
      </c>
      <c r="I358" s="96">
        <f t="shared" si="385"/>
        <v>1879</v>
      </c>
      <c r="J358" s="61">
        <v>2782</v>
      </c>
      <c r="K358" s="62">
        <v>0</v>
      </c>
      <c r="L358" s="62">
        <v>12025</v>
      </c>
      <c r="M358" s="62">
        <v>8606</v>
      </c>
      <c r="N358" s="62">
        <v>1014</v>
      </c>
      <c r="O358" s="62">
        <v>0</v>
      </c>
      <c r="P358" s="63">
        <v>0</v>
      </c>
      <c r="Q358" s="64">
        <f t="shared" si="386"/>
        <v>24427</v>
      </c>
    </row>
    <row r="359" spans="1:17" ht="15" customHeight="1">
      <c r="A359" s="86" t="s">
        <v>101</v>
      </c>
      <c r="B359" s="61">
        <v>104</v>
      </c>
      <c r="C359" s="62">
        <v>0</v>
      </c>
      <c r="D359" s="62">
        <v>341</v>
      </c>
      <c r="E359" s="62">
        <v>749</v>
      </c>
      <c r="F359" s="62">
        <v>86</v>
      </c>
      <c r="G359" s="62">
        <v>0</v>
      </c>
      <c r="H359" s="63">
        <v>0</v>
      </c>
      <c r="I359" s="96">
        <f t="shared" si="385"/>
        <v>1280</v>
      </c>
      <c r="J359" s="61">
        <v>3328</v>
      </c>
      <c r="K359" s="62">
        <v>0</v>
      </c>
      <c r="L359" s="62">
        <v>10912</v>
      </c>
      <c r="M359" s="62">
        <v>23968</v>
      </c>
      <c r="N359" s="62">
        <v>2752</v>
      </c>
      <c r="O359" s="62">
        <v>0</v>
      </c>
      <c r="P359" s="63">
        <v>0</v>
      </c>
      <c r="Q359" s="64">
        <f t="shared" si="386"/>
        <v>40960</v>
      </c>
    </row>
    <row r="360" spans="1:17" ht="15" customHeight="1">
      <c r="A360" s="86" t="s">
        <v>102</v>
      </c>
      <c r="B360" s="61">
        <v>144</v>
      </c>
      <c r="C360" s="62">
        <v>0</v>
      </c>
      <c r="D360" s="62">
        <v>451</v>
      </c>
      <c r="E360" s="62">
        <v>503</v>
      </c>
      <c r="F360" s="62">
        <v>27</v>
      </c>
      <c r="G360" s="62">
        <v>0</v>
      </c>
      <c r="H360" s="63">
        <v>0</v>
      </c>
      <c r="I360" s="96">
        <f t="shared" si="385"/>
        <v>1125</v>
      </c>
      <c r="J360" s="61">
        <v>2304</v>
      </c>
      <c r="K360" s="62">
        <v>0</v>
      </c>
      <c r="L360" s="62">
        <v>7216</v>
      </c>
      <c r="M360" s="62">
        <v>8048</v>
      </c>
      <c r="N360" s="62">
        <v>432</v>
      </c>
      <c r="O360" s="62">
        <v>0</v>
      </c>
      <c r="P360" s="63">
        <v>0</v>
      </c>
      <c r="Q360" s="64">
        <f t="shared" si="386"/>
        <v>18000</v>
      </c>
    </row>
    <row r="361" spans="1:17" ht="15" customHeight="1">
      <c r="A361" s="86" t="s">
        <v>103</v>
      </c>
      <c r="B361" s="61">
        <v>20</v>
      </c>
      <c r="C361" s="62">
        <v>0</v>
      </c>
      <c r="D361" s="62">
        <v>290</v>
      </c>
      <c r="E361" s="62">
        <v>434</v>
      </c>
      <c r="F361" s="62">
        <v>183</v>
      </c>
      <c r="G361" s="62">
        <v>0</v>
      </c>
      <c r="H361" s="63">
        <v>0</v>
      </c>
      <c r="I361" s="96">
        <f t="shared" si="385"/>
        <v>927</v>
      </c>
      <c r="J361" s="61">
        <v>1080</v>
      </c>
      <c r="K361" s="62">
        <v>0</v>
      </c>
      <c r="L361" s="62">
        <v>15660</v>
      </c>
      <c r="M361" s="62">
        <v>23436</v>
      </c>
      <c r="N361" s="62">
        <v>9882</v>
      </c>
      <c r="O361" s="62">
        <v>0</v>
      </c>
      <c r="P361" s="63">
        <v>0</v>
      </c>
      <c r="Q361" s="64">
        <f t="shared" si="386"/>
        <v>50058</v>
      </c>
    </row>
    <row r="362" spans="1:17" ht="15" customHeight="1">
      <c r="A362" s="97" t="s">
        <v>104</v>
      </c>
      <c r="B362" s="50">
        <v>5</v>
      </c>
      <c r="C362" s="51">
        <v>0</v>
      </c>
      <c r="D362" s="51">
        <v>299</v>
      </c>
      <c r="E362" s="51">
        <v>292</v>
      </c>
      <c r="F362" s="51">
        <v>31</v>
      </c>
      <c r="G362" s="51">
        <v>0</v>
      </c>
      <c r="H362" s="52">
        <v>0</v>
      </c>
      <c r="I362" s="96">
        <f t="shared" si="385"/>
        <v>627</v>
      </c>
      <c r="J362" s="50">
        <v>135</v>
      </c>
      <c r="K362" s="51">
        <v>0</v>
      </c>
      <c r="L362" s="51">
        <v>8073</v>
      </c>
      <c r="M362" s="51">
        <v>7884</v>
      </c>
      <c r="N362" s="51">
        <v>837</v>
      </c>
      <c r="O362" s="51">
        <v>0</v>
      </c>
      <c r="P362" s="52">
        <v>0</v>
      </c>
      <c r="Q362" s="53">
        <f t="shared" si="386"/>
        <v>16929</v>
      </c>
    </row>
    <row r="363" spans="1:17" ht="15.75" customHeight="1">
      <c r="A363" s="97" t="s">
        <v>145</v>
      </c>
      <c r="B363" s="103">
        <v>11</v>
      </c>
      <c r="C363" s="62">
        <v>0</v>
      </c>
      <c r="D363" s="62">
        <v>277</v>
      </c>
      <c r="E363" s="62">
        <v>0</v>
      </c>
      <c r="F363" s="62">
        <v>0</v>
      </c>
      <c r="G363" s="62">
        <v>0</v>
      </c>
      <c r="H363" s="63">
        <v>0</v>
      </c>
      <c r="I363" s="96">
        <f t="shared" si="385"/>
        <v>288</v>
      </c>
      <c r="J363" s="61">
        <v>26.4</v>
      </c>
      <c r="K363" s="62">
        <v>0</v>
      </c>
      <c r="L363" s="62">
        <v>664.8</v>
      </c>
      <c r="M363" s="62">
        <v>0</v>
      </c>
      <c r="N363" s="62">
        <v>0</v>
      </c>
      <c r="O363" s="62">
        <v>0</v>
      </c>
      <c r="P363" s="63">
        <v>0</v>
      </c>
      <c r="Q363" s="53">
        <f t="shared" si="386"/>
        <v>691.19999999999993</v>
      </c>
    </row>
    <row r="364" spans="1:17" ht="15.75" customHeight="1">
      <c r="A364" s="97" t="s">
        <v>191</v>
      </c>
      <c r="B364" s="103">
        <v>8</v>
      </c>
      <c r="C364" s="62">
        <v>0</v>
      </c>
      <c r="D364" s="62">
        <v>210</v>
      </c>
      <c r="E364" s="62">
        <v>0</v>
      </c>
      <c r="F364" s="62">
        <v>0</v>
      </c>
      <c r="G364" s="62">
        <v>0</v>
      </c>
      <c r="H364" s="63">
        <v>0</v>
      </c>
      <c r="I364" s="96">
        <f t="shared" si="385"/>
        <v>218</v>
      </c>
      <c r="J364" s="61">
        <v>9.6</v>
      </c>
      <c r="K364" s="62">
        <v>0</v>
      </c>
      <c r="L364" s="62">
        <v>252</v>
      </c>
      <c r="M364" s="62">
        <v>0</v>
      </c>
      <c r="N364" s="62">
        <v>0</v>
      </c>
      <c r="O364" s="62">
        <v>0</v>
      </c>
      <c r="P364" s="63">
        <v>0</v>
      </c>
      <c r="Q364" s="53">
        <f t="shared" si="386"/>
        <v>261.60000000000002</v>
      </c>
    </row>
    <row r="365" spans="1:17" ht="15.75" customHeight="1">
      <c r="A365" s="86" t="s">
        <v>147</v>
      </c>
      <c r="B365" s="103">
        <v>13</v>
      </c>
      <c r="C365" s="62">
        <v>0</v>
      </c>
      <c r="D365" s="62">
        <v>126</v>
      </c>
      <c r="E365" s="62">
        <v>0</v>
      </c>
      <c r="F365" s="62">
        <v>0</v>
      </c>
      <c r="G365" s="62">
        <v>0</v>
      </c>
      <c r="H365" s="63">
        <v>0</v>
      </c>
      <c r="I365" s="96">
        <f t="shared" si="385"/>
        <v>139</v>
      </c>
      <c r="J365" s="61">
        <v>39</v>
      </c>
      <c r="K365" s="62">
        <v>0</v>
      </c>
      <c r="L365" s="62">
        <v>378</v>
      </c>
      <c r="M365" s="62">
        <v>0</v>
      </c>
      <c r="N365" s="62">
        <v>0</v>
      </c>
      <c r="O365" s="62">
        <v>0</v>
      </c>
      <c r="P365" s="63">
        <v>0</v>
      </c>
      <c r="Q365" s="53">
        <f t="shared" si="386"/>
        <v>417</v>
      </c>
    </row>
    <row r="366" spans="1:17" ht="15.75" customHeight="1">
      <c r="A366" s="86" t="s">
        <v>192</v>
      </c>
      <c r="B366" s="103">
        <v>4</v>
      </c>
      <c r="C366" s="62">
        <v>0</v>
      </c>
      <c r="D366" s="62">
        <v>68</v>
      </c>
      <c r="E366" s="62">
        <v>0</v>
      </c>
      <c r="F366" s="62">
        <v>0</v>
      </c>
      <c r="G366" s="62">
        <v>0</v>
      </c>
      <c r="H366" s="63">
        <v>0</v>
      </c>
      <c r="I366" s="96">
        <f t="shared" si="385"/>
        <v>72</v>
      </c>
      <c r="J366" s="61">
        <v>6</v>
      </c>
      <c r="K366" s="62">
        <v>0</v>
      </c>
      <c r="L366" s="62">
        <v>102</v>
      </c>
      <c r="M366" s="62">
        <v>0</v>
      </c>
      <c r="N366" s="62">
        <v>0</v>
      </c>
      <c r="O366" s="62">
        <v>0</v>
      </c>
      <c r="P366" s="63">
        <v>0</v>
      </c>
      <c r="Q366" s="53">
        <f t="shared" si="386"/>
        <v>108</v>
      </c>
    </row>
    <row r="367" spans="1:17" ht="15.75" customHeight="1">
      <c r="A367" s="86" t="s">
        <v>93</v>
      </c>
      <c r="B367" s="103">
        <v>1</v>
      </c>
      <c r="C367" s="62">
        <v>0</v>
      </c>
      <c r="D367" s="62">
        <v>39</v>
      </c>
      <c r="E367" s="62">
        <v>0</v>
      </c>
      <c r="F367" s="62">
        <v>0</v>
      </c>
      <c r="G367" s="62">
        <v>0</v>
      </c>
      <c r="H367" s="63">
        <v>0</v>
      </c>
      <c r="I367" s="96">
        <f t="shared" si="385"/>
        <v>40</v>
      </c>
      <c r="J367" s="61">
        <v>4.4000000000000004</v>
      </c>
      <c r="K367" s="62">
        <v>0</v>
      </c>
      <c r="L367" s="62">
        <v>171.60000000000002</v>
      </c>
      <c r="M367" s="62">
        <v>0</v>
      </c>
      <c r="N367" s="62">
        <v>0</v>
      </c>
      <c r="O367" s="62">
        <v>0</v>
      </c>
      <c r="P367" s="63">
        <v>0</v>
      </c>
      <c r="Q367" s="53">
        <f t="shared" si="386"/>
        <v>176.00000000000003</v>
      </c>
    </row>
    <row r="368" spans="1:17" ht="15.75" customHeight="1">
      <c r="A368" s="86" t="s">
        <v>94</v>
      </c>
      <c r="B368" s="103">
        <v>0</v>
      </c>
      <c r="C368" s="62">
        <v>0</v>
      </c>
      <c r="D368" s="62">
        <v>18</v>
      </c>
      <c r="E368" s="62">
        <v>0</v>
      </c>
      <c r="F368" s="62">
        <v>0</v>
      </c>
      <c r="G368" s="62">
        <v>0</v>
      </c>
      <c r="H368" s="63">
        <v>0</v>
      </c>
      <c r="I368" s="96">
        <f t="shared" si="385"/>
        <v>18</v>
      </c>
      <c r="J368" s="61">
        <v>0</v>
      </c>
      <c r="K368" s="62">
        <v>0</v>
      </c>
      <c r="L368" s="62">
        <v>39.6</v>
      </c>
      <c r="M368" s="62">
        <v>0</v>
      </c>
      <c r="N368" s="62">
        <v>0</v>
      </c>
      <c r="O368" s="62">
        <v>0</v>
      </c>
      <c r="P368" s="63">
        <v>0</v>
      </c>
      <c r="Q368" s="53">
        <f t="shared" si="386"/>
        <v>39.6</v>
      </c>
    </row>
    <row r="369" spans="1:18" ht="15.75" customHeight="1">
      <c r="A369" s="86" t="s">
        <v>95</v>
      </c>
      <c r="B369" s="103">
        <v>0</v>
      </c>
      <c r="C369" s="62">
        <v>0</v>
      </c>
      <c r="D369" s="62">
        <v>5</v>
      </c>
      <c r="E369" s="62">
        <v>0</v>
      </c>
      <c r="F369" s="62">
        <v>0</v>
      </c>
      <c r="G369" s="62">
        <v>0</v>
      </c>
      <c r="H369" s="63">
        <v>0</v>
      </c>
      <c r="I369" s="96">
        <f t="shared" si="385"/>
        <v>5</v>
      </c>
      <c r="J369" s="61">
        <v>0</v>
      </c>
      <c r="K369" s="62">
        <v>0</v>
      </c>
      <c r="L369" s="62">
        <v>30</v>
      </c>
      <c r="M369" s="62">
        <v>0</v>
      </c>
      <c r="N369" s="62">
        <v>0</v>
      </c>
      <c r="O369" s="62">
        <v>0</v>
      </c>
      <c r="P369" s="63">
        <v>0</v>
      </c>
      <c r="Q369" s="53">
        <f t="shared" si="386"/>
        <v>30</v>
      </c>
    </row>
    <row r="370" spans="1:18" ht="15.75" customHeight="1">
      <c r="A370" s="86" t="s">
        <v>96</v>
      </c>
      <c r="B370" s="103">
        <v>0</v>
      </c>
      <c r="C370" s="62">
        <v>0</v>
      </c>
      <c r="D370" s="62">
        <v>1</v>
      </c>
      <c r="E370" s="62">
        <v>0</v>
      </c>
      <c r="F370" s="62">
        <v>0</v>
      </c>
      <c r="G370" s="62">
        <v>0</v>
      </c>
      <c r="H370" s="63">
        <v>0</v>
      </c>
      <c r="I370" s="96">
        <f t="shared" si="385"/>
        <v>1</v>
      </c>
      <c r="J370" s="61">
        <v>0</v>
      </c>
      <c r="K370" s="62">
        <v>0</v>
      </c>
      <c r="L370" s="62">
        <v>3</v>
      </c>
      <c r="M370" s="62">
        <v>0</v>
      </c>
      <c r="N370" s="62">
        <v>0</v>
      </c>
      <c r="O370" s="62">
        <v>0</v>
      </c>
      <c r="P370" s="63">
        <v>0</v>
      </c>
      <c r="Q370" s="53">
        <f t="shared" si="386"/>
        <v>3</v>
      </c>
    </row>
    <row r="371" spans="1:18" ht="15.75" customHeight="1">
      <c r="A371" s="86" t="s">
        <v>97</v>
      </c>
      <c r="B371" s="103">
        <v>1</v>
      </c>
      <c r="C371" s="62">
        <v>0</v>
      </c>
      <c r="D371" s="62">
        <v>13</v>
      </c>
      <c r="E371" s="62">
        <v>0</v>
      </c>
      <c r="F371" s="62">
        <v>0</v>
      </c>
      <c r="G371" s="62">
        <v>0</v>
      </c>
      <c r="H371" s="63">
        <v>0</v>
      </c>
      <c r="I371" s="96">
        <f t="shared" si="385"/>
        <v>14</v>
      </c>
      <c r="J371" s="61">
        <v>11</v>
      </c>
      <c r="K371" s="62">
        <v>0</v>
      </c>
      <c r="L371" s="62">
        <v>143</v>
      </c>
      <c r="M371" s="62">
        <v>0</v>
      </c>
      <c r="N371" s="62">
        <v>0</v>
      </c>
      <c r="O371" s="62">
        <v>0</v>
      </c>
      <c r="P371" s="63">
        <v>0</v>
      </c>
      <c r="Q371" s="53">
        <f t="shared" si="386"/>
        <v>154</v>
      </c>
    </row>
    <row r="372" spans="1:18" ht="15.75" customHeight="1">
      <c r="A372" s="86" t="s">
        <v>98</v>
      </c>
      <c r="B372" s="103">
        <v>0</v>
      </c>
      <c r="C372" s="62">
        <v>0</v>
      </c>
      <c r="D372" s="62">
        <v>9</v>
      </c>
      <c r="E372" s="62">
        <v>0</v>
      </c>
      <c r="F372" s="62">
        <v>0</v>
      </c>
      <c r="G372" s="62">
        <v>0</v>
      </c>
      <c r="H372" s="63">
        <v>0</v>
      </c>
      <c r="I372" s="96">
        <f t="shared" si="385"/>
        <v>9</v>
      </c>
      <c r="J372" s="61">
        <v>0</v>
      </c>
      <c r="K372" s="62">
        <v>0</v>
      </c>
      <c r="L372" s="62">
        <v>49.5</v>
      </c>
      <c r="M372" s="62">
        <v>0</v>
      </c>
      <c r="N372" s="62">
        <v>0</v>
      </c>
      <c r="O372" s="62">
        <v>0</v>
      </c>
      <c r="P372" s="63">
        <v>0</v>
      </c>
      <c r="Q372" s="53">
        <f t="shared" si="386"/>
        <v>49.5</v>
      </c>
    </row>
    <row r="373" spans="1:18" ht="15.75" customHeight="1">
      <c r="A373" s="86" t="s">
        <v>99</v>
      </c>
      <c r="B373" s="103">
        <v>0</v>
      </c>
      <c r="C373" s="62">
        <v>0</v>
      </c>
      <c r="D373" s="62">
        <v>1</v>
      </c>
      <c r="E373" s="62">
        <v>0</v>
      </c>
      <c r="F373" s="62">
        <v>0</v>
      </c>
      <c r="G373" s="62">
        <v>0</v>
      </c>
      <c r="H373" s="63">
        <v>0</v>
      </c>
      <c r="I373" s="96">
        <f t="shared" si="385"/>
        <v>1</v>
      </c>
      <c r="J373" s="61">
        <v>0</v>
      </c>
      <c r="K373" s="62">
        <v>0</v>
      </c>
      <c r="L373" s="62">
        <v>20</v>
      </c>
      <c r="M373" s="62">
        <v>0</v>
      </c>
      <c r="N373" s="62">
        <v>0</v>
      </c>
      <c r="O373" s="62">
        <v>0</v>
      </c>
      <c r="P373" s="63">
        <v>0</v>
      </c>
      <c r="Q373" s="53">
        <f t="shared" si="386"/>
        <v>20</v>
      </c>
    </row>
    <row r="374" spans="1:18" ht="15.75" customHeight="1">
      <c r="A374" s="86" t="s">
        <v>100</v>
      </c>
      <c r="B374" s="103">
        <v>0</v>
      </c>
      <c r="C374" s="62">
        <v>0</v>
      </c>
      <c r="D374" s="62">
        <v>2</v>
      </c>
      <c r="E374" s="62">
        <v>0</v>
      </c>
      <c r="F374" s="62">
        <v>0</v>
      </c>
      <c r="G374" s="62">
        <v>0</v>
      </c>
      <c r="H374" s="63">
        <v>0</v>
      </c>
      <c r="I374" s="96">
        <f t="shared" si="385"/>
        <v>2</v>
      </c>
      <c r="J374" s="61">
        <v>0</v>
      </c>
      <c r="K374" s="62">
        <v>0</v>
      </c>
      <c r="L374" s="62">
        <v>20</v>
      </c>
      <c r="M374" s="62">
        <v>0</v>
      </c>
      <c r="N374" s="62">
        <v>0</v>
      </c>
      <c r="O374" s="62">
        <v>0</v>
      </c>
      <c r="P374" s="63">
        <v>0</v>
      </c>
      <c r="Q374" s="53">
        <f t="shared" si="386"/>
        <v>20</v>
      </c>
    </row>
    <row r="375" spans="1:18" ht="15.75" customHeight="1">
      <c r="A375" s="86" t="s">
        <v>101</v>
      </c>
      <c r="B375" s="103">
        <v>0</v>
      </c>
      <c r="C375" s="62">
        <v>0</v>
      </c>
      <c r="D375" s="62">
        <v>0</v>
      </c>
      <c r="E375" s="62">
        <v>0</v>
      </c>
      <c r="F375" s="62">
        <v>0</v>
      </c>
      <c r="G375" s="62">
        <v>0</v>
      </c>
      <c r="H375" s="63">
        <v>0</v>
      </c>
      <c r="I375" s="96">
        <f t="shared" si="385"/>
        <v>0</v>
      </c>
      <c r="J375" s="61">
        <v>0</v>
      </c>
      <c r="K375" s="62">
        <v>0</v>
      </c>
      <c r="L375" s="62">
        <v>0</v>
      </c>
      <c r="M375" s="62">
        <v>0</v>
      </c>
      <c r="N375" s="62">
        <v>0</v>
      </c>
      <c r="O375" s="62">
        <v>0</v>
      </c>
      <c r="P375" s="63">
        <v>0</v>
      </c>
      <c r="Q375" s="53">
        <f t="shared" si="386"/>
        <v>0</v>
      </c>
    </row>
    <row r="376" spans="1:18" ht="15.75" customHeight="1">
      <c r="A376" s="86" t="s">
        <v>102</v>
      </c>
      <c r="B376" s="103">
        <v>0</v>
      </c>
      <c r="C376" s="62">
        <v>0</v>
      </c>
      <c r="D376" s="62">
        <v>0</v>
      </c>
      <c r="E376" s="62">
        <v>0</v>
      </c>
      <c r="F376" s="62">
        <v>0</v>
      </c>
      <c r="G376" s="62">
        <v>0</v>
      </c>
      <c r="H376" s="63">
        <v>0</v>
      </c>
      <c r="I376" s="96">
        <f t="shared" si="385"/>
        <v>0</v>
      </c>
      <c r="J376" s="61">
        <v>0</v>
      </c>
      <c r="K376" s="62">
        <v>0</v>
      </c>
      <c r="L376" s="62">
        <v>0</v>
      </c>
      <c r="M376" s="62">
        <v>0</v>
      </c>
      <c r="N376" s="62">
        <v>0</v>
      </c>
      <c r="O376" s="62">
        <v>0</v>
      </c>
      <c r="P376" s="63">
        <v>0</v>
      </c>
      <c r="Q376" s="53">
        <f t="shared" si="386"/>
        <v>0</v>
      </c>
    </row>
    <row r="377" spans="1:18" ht="15.75" customHeight="1">
      <c r="A377" s="86" t="s">
        <v>103</v>
      </c>
      <c r="B377" s="103">
        <v>0</v>
      </c>
      <c r="C377" s="62">
        <v>0</v>
      </c>
      <c r="D377" s="62">
        <v>0</v>
      </c>
      <c r="E377" s="62">
        <v>0</v>
      </c>
      <c r="F377" s="62">
        <v>0</v>
      </c>
      <c r="G377" s="62">
        <v>0</v>
      </c>
      <c r="H377" s="63">
        <v>0</v>
      </c>
      <c r="I377" s="96">
        <f t="shared" si="385"/>
        <v>0</v>
      </c>
      <c r="J377" s="61">
        <v>0</v>
      </c>
      <c r="K377" s="62">
        <v>0</v>
      </c>
      <c r="L377" s="62">
        <v>0</v>
      </c>
      <c r="M377" s="62">
        <v>0</v>
      </c>
      <c r="N377" s="62">
        <v>0</v>
      </c>
      <c r="O377" s="62">
        <v>0</v>
      </c>
      <c r="P377" s="63">
        <v>0</v>
      </c>
      <c r="Q377" s="53">
        <f t="shared" si="386"/>
        <v>0</v>
      </c>
    </row>
    <row r="378" spans="1:18" ht="15.75" customHeight="1" thickBot="1">
      <c r="A378" s="86" t="s">
        <v>104</v>
      </c>
      <c r="B378" s="103">
        <v>0</v>
      </c>
      <c r="C378" s="62">
        <v>0</v>
      </c>
      <c r="D378" s="62">
        <v>0</v>
      </c>
      <c r="E378" s="62">
        <v>0</v>
      </c>
      <c r="F378" s="62">
        <v>0</v>
      </c>
      <c r="G378" s="62">
        <v>0</v>
      </c>
      <c r="H378" s="63">
        <v>0</v>
      </c>
      <c r="I378" s="96">
        <f t="shared" si="385"/>
        <v>0</v>
      </c>
      <c r="J378" s="61">
        <v>0</v>
      </c>
      <c r="K378" s="62">
        <v>0</v>
      </c>
      <c r="L378" s="62">
        <v>0</v>
      </c>
      <c r="M378" s="62">
        <v>0</v>
      </c>
      <c r="N378" s="62">
        <v>0</v>
      </c>
      <c r="O378" s="62">
        <v>0</v>
      </c>
      <c r="P378" s="63">
        <v>0</v>
      </c>
      <c r="Q378" s="53">
        <f t="shared" si="386"/>
        <v>0</v>
      </c>
    </row>
    <row r="379" spans="1:18" s="59" customFormat="1" ht="40.5" customHeight="1" thickBot="1">
      <c r="A379" s="67" t="s">
        <v>197</v>
      </c>
      <c r="B379" s="68">
        <f t="shared" ref="B379:Q379" si="387">B346+B343+B325+B322+B319+B316+B313+B310+B307+B298+B295+B292+B287+B284+B281+B278+B269+B266+B263+B258+B255</f>
        <v>185897</v>
      </c>
      <c r="C379" s="68">
        <f t="shared" si="387"/>
        <v>12280</v>
      </c>
      <c r="D379" s="68">
        <f t="shared" si="387"/>
        <v>2278261</v>
      </c>
      <c r="E379" s="68">
        <f t="shared" si="387"/>
        <v>457497</v>
      </c>
      <c r="F379" s="68">
        <f t="shared" si="387"/>
        <v>125472</v>
      </c>
      <c r="G379" s="68">
        <f t="shared" si="387"/>
        <v>3500</v>
      </c>
      <c r="H379" s="104">
        <f t="shared" si="387"/>
        <v>6300</v>
      </c>
      <c r="I379" s="71">
        <f t="shared" si="387"/>
        <v>3069207</v>
      </c>
      <c r="J379" s="68">
        <f t="shared" si="387"/>
        <v>1644559</v>
      </c>
      <c r="K379" s="68">
        <f t="shared" si="387"/>
        <v>1220785.5</v>
      </c>
      <c r="L379" s="68">
        <f t="shared" si="387"/>
        <v>7048426.1999999983</v>
      </c>
      <c r="M379" s="68">
        <f t="shared" si="387"/>
        <v>4163537.9</v>
      </c>
      <c r="N379" s="68">
        <f t="shared" si="387"/>
        <v>2721588</v>
      </c>
      <c r="O379" s="68">
        <f t="shared" si="387"/>
        <v>14949.999999999998</v>
      </c>
      <c r="P379" s="104">
        <f t="shared" si="387"/>
        <v>27379.399999999998</v>
      </c>
      <c r="Q379" s="71">
        <f t="shared" si="387"/>
        <v>16841226</v>
      </c>
      <c r="R379" s="72"/>
    </row>
    <row r="380" spans="1:18" s="39" customFormat="1" ht="100.5" customHeight="1" thickBot="1">
      <c r="A380" s="33" t="s">
        <v>174</v>
      </c>
      <c r="B380" s="80" t="s">
        <v>167</v>
      </c>
      <c r="C380" s="81" t="s">
        <v>168</v>
      </c>
      <c r="D380" s="81" t="s">
        <v>169</v>
      </c>
      <c r="E380" s="81" t="s">
        <v>170</v>
      </c>
      <c r="F380" s="81" t="s">
        <v>171</v>
      </c>
      <c r="G380" s="81" t="s">
        <v>172</v>
      </c>
      <c r="H380" s="82" t="s">
        <v>173</v>
      </c>
      <c r="I380" s="83" t="s">
        <v>126</v>
      </c>
      <c r="J380" s="34" t="s">
        <v>127</v>
      </c>
      <c r="K380" s="34" t="s">
        <v>128</v>
      </c>
      <c r="L380" s="34" t="s">
        <v>129</v>
      </c>
      <c r="M380" s="34" t="s">
        <v>130</v>
      </c>
      <c r="N380" s="34" t="s">
        <v>131</v>
      </c>
      <c r="O380" s="34" t="s">
        <v>132</v>
      </c>
      <c r="P380" s="38" t="s">
        <v>133</v>
      </c>
      <c r="Q380" s="37" t="s">
        <v>126</v>
      </c>
    </row>
    <row r="381" spans="1:18" s="39" customFormat="1" ht="15" customHeight="1" thickBot="1">
      <c r="A381" s="84" t="s">
        <v>2</v>
      </c>
      <c r="B381" s="85">
        <f>SUM(B382:B383)</f>
        <v>645</v>
      </c>
      <c r="C381" s="85">
        <f t="shared" ref="C381:Q381" si="388">SUM(C382:C383)</f>
        <v>366</v>
      </c>
      <c r="D381" s="85">
        <f t="shared" si="388"/>
        <v>0</v>
      </c>
      <c r="E381" s="85">
        <f t="shared" si="388"/>
        <v>1144</v>
      </c>
      <c r="F381" s="85">
        <f t="shared" si="388"/>
        <v>559</v>
      </c>
      <c r="G381" s="85">
        <f t="shared" si="388"/>
        <v>0</v>
      </c>
      <c r="H381" s="105">
        <f t="shared" ref="H381" si="389">SUM(H382:H383)</f>
        <v>0</v>
      </c>
      <c r="I381" s="76">
        <f t="shared" si="388"/>
        <v>2714</v>
      </c>
      <c r="J381" s="106">
        <f t="shared" si="388"/>
        <v>20444</v>
      </c>
      <c r="K381" s="58">
        <f t="shared" si="388"/>
        <v>11267</v>
      </c>
      <c r="L381" s="58">
        <f t="shared" si="388"/>
        <v>0</v>
      </c>
      <c r="M381" s="58">
        <f t="shared" si="388"/>
        <v>38608</v>
      </c>
      <c r="N381" s="58">
        <f t="shared" si="388"/>
        <v>18259</v>
      </c>
      <c r="O381" s="58">
        <f t="shared" si="388"/>
        <v>0</v>
      </c>
      <c r="P381" s="108">
        <f t="shared" si="388"/>
        <v>0</v>
      </c>
      <c r="Q381" s="58">
        <f t="shared" si="388"/>
        <v>88578</v>
      </c>
    </row>
    <row r="382" spans="1:18" ht="18" customHeight="1">
      <c r="A382" s="86" t="s">
        <v>3</v>
      </c>
      <c r="B382" s="87">
        <v>431</v>
      </c>
      <c r="C382" s="77">
        <v>227</v>
      </c>
      <c r="D382" s="77">
        <v>0</v>
      </c>
      <c r="E382" s="77">
        <v>888</v>
      </c>
      <c r="F382" s="77">
        <v>402</v>
      </c>
      <c r="G382" s="77">
        <v>0</v>
      </c>
      <c r="H382" s="112">
        <v>0</v>
      </c>
      <c r="I382" s="88">
        <f>SUM(B382:H382)</f>
        <v>1948</v>
      </c>
      <c r="J382" s="46">
        <v>16378</v>
      </c>
      <c r="K382" s="47">
        <v>8626</v>
      </c>
      <c r="L382" s="47">
        <v>0</v>
      </c>
      <c r="M382" s="47">
        <v>33744</v>
      </c>
      <c r="N382" s="47">
        <v>15276</v>
      </c>
      <c r="O382" s="47">
        <v>0</v>
      </c>
      <c r="P382" s="48">
        <v>0</v>
      </c>
      <c r="Q382" s="49">
        <f>SUM(J382:P382)</f>
        <v>74024</v>
      </c>
    </row>
    <row r="383" spans="1:18" ht="23.4" thickBot="1">
      <c r="A383" s="86" t="s">
        <v>4</v>
      </c>
      <c r="B383" s="89">
        <v>214</v>
      </c>
      <c r="C383" s="78">
        <v>139</v>
      </c>
      <c r="D383" s="78">
        <v>0</v>
      </c>
      <c r="E383" s="78">
        <v>256</v>
      </c>
      <c r="F383" s="78">
        <v>157</v>
      </c>
      <c r="G383" s="78">
        <v>0</v>
      </c>
      <c r="H383" s="90">
        <v>0</v>
      </c>
      <c r="I383" s="91">
        <f>SUM(B383:H383)</f>
        <v>766</v>
      </c>
      <c r="J383" s="50">
        <v>4066</v>
      </c>
      <c r="K383" s="51">
        <v>2641</v>
      </c>
      <c r="L383" s="51">
        <v>0</v>
      </c>
      <c r="M383" s="51">
        <v>4864</v>
      </c>
      <c r="N383" s="51">
        <v>2983</v>
      </c>
      <c r="O383" s="51">
        <v>0</v>
      </c>
      <c r="P383" s="52">
        <v>0</v>
      </c>
      <c r="Q383" s="53">
        <f>SUM(J383:P383)</f>
        <v>14554</v>
      </c>
    </row>
    <row r="384" spans="1:18" s="59" customFormat="1" ht="16.5" customHeight="1" thickBot="1">
      <c r="A384" s="92" t="s">
        <v>5</v>
      </c>
      <c r="B384" s="85">
        <f>SUM(B385:B388)</f>
        <v>3274</v>
      </c>
      <c r="C384" s="85">
        <f t="shared" ref="C384:G384" si="390">SUM(C385:C388)</f>
        <v>2618</v>
      </c>
      <c r="D384" s="85">
        <f t="shared" si="390"/>
        <v>0</v>
      </c>
      <c r="E384" s="85">
        <f t="shared" si="390"/>
        <v>8798</v>
      </c>
      <c r="F384" s="85">
        <f t="shared" si="390"/>
        <v>8352</v>
      </c>
      <c r="G384" s="85">
        <f t="shared" si="390"/>
        <v>0</v>
      </c>
      <c r="H384" s="105">
        <f t="shared" ref="H384" si="391">SUM(H385:H388)</f>
        <v>0</v>
      </c>
      <c r="I384" s="76">
        <f t="shared" ref="I384:Q384" si="392">SUM(I385:I388)</f>
        <v>23042</v>
      </c>
      <c r="J384" s="55">
        <f t="shared" si="392"/>
        <v>276628</v>
      </c>
      <c r="K384" s="55">
        <f t="shared" si="392"/>
        <v>223136</v>
      </c>
      <c r="L384" s="55">
        <f t="shared" si="392"/>
        <v>0</v>
      </c>
      <c r="M384" s="55">
        <f t="shared" si="392"/>
        <v>793664</v>
      </c>
      <c r="N384" s="55">
        <f t="shared" si="392"/>
        <v>724049</v>
      </c>
      <c r="O384" s="55">
        <f t="shared" si="392"/>
        <v>0</v>
      </c>
      <c r="P384" s="110">
        <f t="shared" si="392"/>
        <v>0</v>
      </c>
      <c r="Q384" s="58">
        <f t="shared" si="392"/>
        <v>2017477</v>
      </c>
    </row>
    <row r="385" spans="1:17" ht="22.8">
      <c r="A385" s="93" t="s">
        <v>6</v>
      </c>
      <c r="B385" s="94">
        <v>684</v>
      </c>
      <c r="C385" s="79">
        <v>813</v>
      </c>
      <c r="D385" s="79">
        <v>0</v>
      </c>
      <c r="E385" s="79">
        <v>1636</v>
      </c>
      <c r="F385" s="79">
        <v>1673</v>
      </c>
      <c r="G385" s="79">
        <v>0</v>
      </c>
      <c r="H385" s="95">
        <v>0</v>
      </c>
      <c r="I385" s="88">
        <f>SUM(B385:H385)</f>
        <v>4806</v>
      </c>
      <c r="J385" s="46">
        <v>50616</v>
      </c>
      <c r="K385" s="47">
        <v>60162</v>
      </c>
      <c r="L385" s="47">
        <v>0</v>
      </c>
      <c r="M385" s="47">
        <v>121064</v>
      </c>
      <c r="N385" s="47">
        <v>123802</v>
      </c>
      <c r="O385" s="47">
        <v>0</v>
      </c>
      <c r="P385" s="48">
        <v>0</v>
      </c>
      <c r="Q385" s="49">
        <f>SUM(J385:P385)</f>
        <v>355644</v>
      </c>
    </row>
    <row r="386" spans="1:17" ht="22.8">
      <c r="A386" s="93" t="s">
        <v>7</v>
      </c>
      <c r="B386" s="94">
        <v>106</v>
      </c>
      <c r="C386" s="79">
        <v>82</v>
      </c>
      <c r="D386" s="79">
        <v>0</v>
      </c>
      <c r="E386" s="79">
        <v>235</v>
      </c>
      <c r="F386" s="79">
        <v>481</v>
      </c>
      <c r="G386" s="79">
        <v>0</v>
      </c>
      <c r="H386" s="95">
        <v>0</v>
      </c>
      <c r="I386" s="96">
        <f>SUM(B386:H386)</f>
        <v>904</v>
      </c>
      <c r="J386" s="61">
        <v>3922</v>
      </c>
      <c r="K386" s="62">
        <v>3034</v>
      </c>
      <c r="L386" s="62">
        <v>0</v>
      </c>
      <c r="M386" s="62">
        <v>8695</v>
      </c>
      <c r="N386" s="62">
        <v>17797</v>
      </c>
      <c r="O386" s="62">
        <v>0</v>
      </c>
      <c r="P386" s="63">
        <v>0</v>
      </c>
      <c r="Q386" s="64">
        <f>SUM(J386:P386)</f>
        <v>33448</v>
      </c>
    </row>
    <row r="387" spans="1:17" ht="22.8">
      <c r="A387" s="86" t="s">
        <v>8</v>
      </c>
      <c r="B387" s="94">
        <v>1554</v>
      </c>
      <c r="C387" s="79">
        <v>1185</v>
      </c>
      <c r="D387" s="79">
        <v>0</v>
      </c>
      <c r="E387" s="79">
        <v>5144</v>
      </c>
      <c r="F387" s="79">
        <v>4392</v>
      </c>
      <c r="G387" s="79">
        <v>0</v>
      </c>
      <c r="H387" s="95">
        <v>0</v>
      </c>
      <c r="I387" s="96">
        <f>SUM(B387:H387)</f>
        <v>12275</v>
      </c>
      <c r="J387" s="61">
        <v>170940</v>
      </c>
      <c r="K387" s="62">
        <v>130350</v>
      </c>
      <c r="L387" s="62">
        <v>0</v>
      </c>
      <c r="M387" s="62">
        <v>565840</v>
      </c>
      <c r="N387" s="62">
        <v>483120</v>
      </c>
      <c r="O387" s="62">
        <v>0</v>
      </c>
      <c r="P387" s="63">
        <v>0</v>
      </c>
      <c r="Q387" s="64">
        <f>SUM(J387:P387)</f>
        <v>1350250</v>
      </c>
    </row>
    <row r="388" spans="1:17" ht="23.4" thickBot="1">
      <c r="A388" s="86" t="s">
        <v>9</v>
      </c>
      <c r="B388" s="94">
        <v>930</v>
      </c>
      <c r="C388" s="79">
        <v>538</v>
      </c>
      <c r="D388" s="79">
        <v>0</v>
      </c>
      <c r="E388" s="79">
        <v>1783</v>
      </c>
      <c r="F388" s="79">
        <v>1806</v>
      </c>
      <c r="G388" s="79">
        <v>0</v>
      </c>
      <c r="H388" s="95">
        <v>0</v>
      </c>
      <c r="I388" s="96">
        <f>SUM(B388:H388)</f>
        <v>5057</v>
      </c>
      <c r="J388" s="61">
        <v>51150</v>
      </c>
      <c r="K388" s="62">
        <v>29590</v>
      </c>
      <c r="L388" s="62">
        <v>0</v>
      </c>
      <c r="M388" s="62">
        <v>98065</v>
      </c>
      <c r="N388" s="62">
        <v>99330</v>
      </c>
      <c r="O388" s="62">
        <v>0</v>
      </c>
      <c r="P388" s="63">
        <v>0</v>
      </c>
      <c r="Q388" s="64">
        <f>SUM(J388:P388)</f>
        <v>278135</v>
      </c>
    </row>
    <row r="389" spans="1:17" s="59" customFormat="1" ht="16.5" customHeight="1" thickBot="1">
      <c r="A389" s="92" t="s">
        <v>10</v>
      </c>
      <c r="B389" s="85">
        <f>SUM(B390:B391)</f>
        <v>39</v>
      </c>
      <c r="C389" s="85">
        <f t="shared" ref="C389:G389" si="393">SUM(C390:C391)</f>
        <v>76</v>
      </c>
      <c r="D389" s="85">
        <f t="shared" si="393"/>
        <v>0</v>
      </c>
      <c r="E389" s="85">
        <f t="shared" si="393"/>
        <v>182</v>
      </c>
      <c r="F389" s="85">
        <f t="shared" si="393"/>
        <v>130</v>
      </c>
      <c r="G389" s="85">
        <f t="shared" si="393"/>
        <v>0</v>
      </c>
      <c r="H389" s="105">
        <f t="shared" ref="H389" si="394">SUM(H390:H391)</f>
        <v>0</v>
      </c>
      <c r="I389" s="76">
        <f t="shared" ref="I389:Q389" si="395">SUM(I390:I391)</f>
        <v>427</v>
      </c>
      <c r="J389" s="106">
        <f t="shared" si="395"/>
        <v>5720</v>
      </c>
      <c r="K389" s="58">
        <f t="shared" si="395"/>
        <v>11336</v>
      </c>
      <c r="L389" s="58">
        <f t="shared" si="395"/>
        <v>0</v>
      </c>
      <c r="M389" s="58">
        <f t="shared" si="395"/>
        <v>28496</v>
      </c>
      <c r="N389" s="58">
        <f t="shared" si="395"/>
        <v>20176</v>
      </c>
      <c r="O389" s="58">
        <f t="shared" si="395"/>
        <v>0</v>
      </c>
      <c r="P389" s="108">
        <f t="shared" si="395"/>
        <v>0</v>
      </c>
      <c r="Q389" s="58">
        <f t="shared" si="395"/>
        <v>65728</v>
      </c>
    </row>
    <row r="390" spans="1:17" ht="22.8">
      <c r="A390" s="93" t="s">
        <v>11</v>
      </c>
      <c r="B390" s="94">
        <v>16</v>
      </c>
      <c r="C390" s="79">
        <v>33</v>
      </c>
      <c r="D390" s="79">
        <v>0</v>
      </c>
      <c r="E390" s="79">
        <v>92</v>
      </c>
      <c r="F390" s="79">
        <v>64</v>
      </c>
      <c r="G390" s="79">
        <v>0</v>
      </c>
      <c r="H390" s="95">
        <v>0</v>
      </c>
      <c r="I390" s="96">
        <f>SUM(B390:H390)</f>
        <v>205</v>
      </c>
      <c r="J390" s="61">
        <v>3328</v>
      </c>
      <c r="K390" s="62">
        <v>6864</v>
      </c>
      <c r="L390" s="62">
        <v>0</v>
      </c>
      <c r="M390" s="62">
        <v>19136</v>
      </c>
      <c r="N390" s="62">
        <v>13312</v>
      </c>
      <c r="O390" s="62">
        <v>0</v>
      </c>
      <c r="P390" s="63">
        <v>0</v>
      </c>
      <c r="Q390" s="64">
        <f>SUM(J390:P390)</f>
        <v>42640</v>
      </c>
    </row>
    <row r="391" spans="1:17" ht="23.4" thickBot="1">
      <c r="A391" s="93" t="s">
        <v>12</v>
      </c>
      <c r="B391" s="94">
        <v>23</v>
      </c>
      <c r="C391" s="79">
        <v>43</v>
      </c>
      <c r="D391" s="79">
        <v>0</v>
      </c>
      <c r="E391" s="79">
        <v>90</v>
      </c>
      <c r="F391" s="79">
        <v>66</v>
      </c>
      <c r="G391" s="79">
        <v>0</v>
      </c>
      <c r="H391" s="95">
        <v>0</v>
      </c>
      <c r="I391" s="96">
        <f>SUM(B391:H391)</f>
        <v>222</v>
      </c>
      <c r="J391" s="61">
        <v>2392</v>
      </c>
      <c r="K391" s="62">
        <v>4472</v>
      </c>
      <c r="L391" s="62">
        <v>0</v>
      </c>
      <c r="M391" s="62">
        <v>9360</v>
      </c>
      <c r="N391" s="62">
        <v>6864</v>
      </c>
      <c r="O391" s="62">
        <v>0</v>
      </c>
      <c r="P391" s="63">
        <v>0</v>
      </c>
      <c r="Q391" s="64">
        <f>SUM(J391:P391)</f>
        <v>23088</v>
      </c>
    </row>
    <row r="392" spans="1:17" s="59" customFormat="1" ht="16.5" customHeight="1" thickBot="1">
      <c r="A392" s="92" t="s">
        <v>13</v>
      </c>
      <c r="B392" s="85">
        <f>SUM(B393:B394)</f>
        <v>51</v>
      </c>
      <c r="C392" s="85">
        <f t="shared" ref="C392:G392" si="396">SUM(C393:C394)</f>
        <v>111</v>
      </c>
      <c r="D392" s="85">
        <f t="shared" si="396"/>
        <v>0</v>
      </c>
      <c r="E392" s="85">
        <f t="shared" si="396"/>
        <v>210</v>
      </c>
      <c r="F392" s="85">
        <f t="shared" si="396"/>
        <v>302</v>
      </c>
      <c r="G392" s="85">
        <f t="shared" si="396"/>
        <v>0</v>
      </c>
      <c r="H392" s="105">
        <f t="shared" ref="H392" si="397">SUM(H393:H394)</f>
        <v>0</v>
      </c>
      <c r="I392" s="76">
        <f t="shared" ref="I392:Q392" si="398">SUM(I393:I394)</f>
        <v>674</v>
      </c>
      <c r="J392" s="55">
        <f t="shared" si="398"/>
        <v>10419</v>
      </c>
      <c r="K392" s="55">
        <f t="shared" si="398"/>
        <v>24915</v>
      </c>
      <c r="L392" s="55">
        <f t="shared" si="398"/>
        <v>0</v>
      </c>
      <c r="M392" s="55">
        <f t="shared" si="398"/>
        <v>50887</v>
      </c>
      <c r="N392" s="55">
        <f t="shared" si="398"/>
        <v>64930</v>
      </c>
      <c r="O392" s="55">
        <f t="shared" si="398"/>
        <v>0</v>
      </c>
      <c r="P392" s="110">
        <f t="shared" si="398"/>
        <v>0</v>
      </c>
      <c r="Q392" s="58">
        <f t="shared" si="398"/>
        <v>151151</v>
      </c>
    </row>
    <row r="393" spans="1:17" ht="17.25" customHeight="1">
      <c r="A393" s="93" t="s">
        <v>14</v>
      </c>
      <c r="B393" s="94">
        <v>18</v>
      </c>
      <c r="C393" s="79">
        <v>54</v>
      </c>
      <c r="D393" s="79">
        <v>0</v>
      </c>
      <c r="E393" s="79">
        <v>127</v>
      </c>
      <c r="F393" s="79">
        <v>128</v>
      </c>
      <c r="G393" s="79">
        <v>0</v>
      </c>
      <c r="H393" s="95">
        <v>0</v>
      </c>
      <c r="I393" s="96">
        <f>SUM(B393:H393)</f>
        <v>327</v>
      </c>
      <c r="J393" s="61">
        <v>5436</v>
      </c>
      <c r="K393" s="62">
        <v>16308</v>
      </c>
      <c r="L393" s="62">
        <v>0</v>
      </c>
      <c r="M393" s="62">
        <v>38354</v>
      </c>
      <c r="N393" s="62">
        <v>38656</v>
      </c>
      <c r="O393" s="62">
        <v>0</v>
      </c>
      <c r="P393" s="63">
        <v>0</v>
      </c>
      <c r="Q393" s="64">
        <f>SUM(J393:P393)</f>
        <v>98754</v>
      </c>
    </row>
    <row r="394" spans="1:17" ht="17.25" customHeight="1" thickBot="1">
      <c r="A394" s="93" t="s">
        <v>15</v>
      </c>
      <c r="B394" s="94">
        <v>33</v>
      </c>
      <c r="C394" s="79">
        <v>57</v>
      </c>
      <c r="D394" s="79">
        <v>0</v>
      </c>
      <c r="E394" s="79">
        <v>83</v>
      </c>
      <c r="F394" s="79">
        <v>174</v>
      </c>
      <c r="G394" s="79">
        <v>0</v>
      </c>
      <c r="H394" s="95">
        <v>0</v>
      </c>
      <c r="I394" s="96">
        <f>SUM(B394:H394)</f>
        <v>347</v>
      </c>
      <c r="J394" s="61">
        <v>4983</v>
      </c>
      <c r="K394" s="62">
        <v>8607</v>
      </c>
      <c r="L394" s="62">
        <v>0</v>
      </c>
      <c r="M394" s="62">
        <v>12533</v>
      </c>
      <c r="N394" s="62">
        <v>26274</v>
      </c>
      <c r="O394" s="62">
        <v>0</v>
      </c>
      <c r="P394" s="63">
        <v>0</v>
      </c>
      <c r="Q394" s="64">
        <f>SUM(J394:P394)</f>
        <v>52397</v>
      </c>
    </row>
    <row r="395" spans="1:17" s="59" customFormat="1" ht="16.5" customHeight="1" thickBot="1">
      <c r="A395" s="92" t="s">
        <v>16</v>
      </c>
      <c r="B395" s="85">
        <f>SUM(B396:B403)</f>
        <v>97</v>
      </c>
      <c r="C395" s="85">
        <f t="shared" ref="C395:G395" si="399">SUM(C396:C403)</f>
        <v>270</v>
      </c>
      <c r="D395" s="85">
        <f t="shared" si="399"/>
        <v>0</v>
      </c>
      <c r="E395" s="85">
        <f t="shared" si="399"/>
        <v>658</v>
      </c>
      <c r="F395" s="85">
        <f t="shared" si="399"/>
        <v>457</v>
      </c>
      <c r="G395" s="85">
        <f t="shared" si="399"/>
        <v>0</v>
      </c>
      <c r="H395" s="105">
        <f t="shared" ref="H395" si="400">SUM(H396:H403)</f>
        <v>0</v>
      </c>
      <c r="I395" s="76">
        <f t="shared" ref="I395:Q395" si="401">SUM(I396:I403)</f>
        <v>1482</v>
      </c>
      <c r="J395" s="55">
        <f t="shared" si="401"/>
        <v>23388</v>
      </c>
      <c r="K395" s="55">
        <f t="shared" si="401"/>
        <v>67092</v>
      </c>
      <c r="L395" s="55">
        <f t="shared" si="401"/>
        <v>0</v>
      </c>
      <c r="M395" s="55">
        <f t="shared" si="401"/>
        <v>159686</v>
      </c>
      <c r="N395" s="55">
        <f t="shared" si="401"/>
        <v>110196</v>
      </c>
      <c r="O395" s="55">
        <f t="shared" si="401"/>
        <v>0</v>
      </c>
      <c r="P395" s="110">
        <f t="shared" si="401"/>
        <v>0</v>
      </c>
      <c r="Q395" s="58">
        <f t="shared" si="401"/>
        <v>360362</v>
      </c>
    </row>
    <row r="396" spans="1:17" ht="18" customHeight="1">
      <c r="A396" s="86" t="s">
        <v>160</v>
      </c>
      <c r="B396" s="94">
        <v>4</v>
      </c>
      <c r="C396" s="79">
        <v>19</v>
      </c>
      <c r="D396" s="79">
        <v>0</v>
      </c>
      <c r="E396" s="79">
        <v>14</v>
      </c>
      <c r="F396" s="79">
        <v>9</v>
      </c>
      <c r="G396" s="79">
        <v>0</v>
      </c>
      <c r="H396" s="95">
        <v>0</v>
      </c>
      <c r="I396" s="96">
        <f t="shared" ref="I396:I403" si="402">SUM(B396:H396)</f>
        <v>46</v>
      </c>
      <c r="J396" s="61">
        <v>1040</v>
      </c>
      <c r="K396" s="62">
        <v>4940</v>
      </c>
      <c r="L396" s="62">
        <v>0</v>
      </c>
      <c r="M396" s="62">
        <v>3640</v>
      </c>
      <c r="N396" s="62">
        <v>2340</v>
      </c>
      <c r="O396" s="62">
        <v>0</v>
      </c>
      <c r="P396" s="63">
        <v>0</v>
      </c>
      <c r="Q396" s="64">
        <f t="shared" ref="Q396:Q403" si="403">SUM(J396:P396)</f>
        <v>11960</v>
      </c>
    </row>
    <row r="397" spans="1:17" ht="18" customHeight="1">
      <c r="A397" s="86" t="s">
        <v>161</v>
      </c>
      <c r="B397" s="94">
        <v>2</v>
      </c>
      <c r="C397" s="79">
        <v>5</v>
      </c>
      <c r="D397" s="79">
        <v>0</v>
      </c>
      <c r="E397" s="79">
        <v>5</v>
      </c>
      <c r="F397" s="79">
        <v>6</v>
      </c>
      <c r="G397" s="79">
        <v>0</v>
      </c>
      <c r="H397" s="95">
        <v>0</v>
      </c>
      <c r="I397" s="96">
        <f t="shared" si="402"/>
        <v>18</v>
      </c>
      <c r="J397" s="61">
        <v>260</v>
      </c>
      <c r="K397" s="62">
        <v>650</v>
      </c>
      <c r="L397" s="62">
        <v>0</v>
      </c>
      <c r="M397" s="62">
        <v>650</v>
      </c>
      <c r="N397" s="62">
        <v>780</v>
      </c>
      <c r="O397" s="62">
        <v>0</v>
      </c>
      <c r="P397" s="63">
        <v>0</v>
      </c>
      <c r="Q397" s="64">
        <f t="shared" si="403"/>
        <v>2340</v>
      </c>
    </row>
    <row r="398" spans="1:17" ht="18" customHeight="1">
      <c r="A398" s="86" t="s">
        <v>19</v>
      </c>
      <c r="B398" s="94">
        <v>3</v>
      </c>
      <c r="C398" s="79">
        <v>6</v>
      </c>
      <c r="D398" s="79">
        <v>0</v>
      </c>
      <c r="E398" s="79">
        <v>12</v>
      </c>
      <c r="F398" s="79">
        <v>6</v>
      </c>
      <c r="G398" s="79">
        <v>0</v>
      </c>
      <c r="H398" s="95">
        <v>0</v>
      </c>
      <c r="I398" s="96">
        <f t="shared" si="402"/>
        <v>27</v>
      </c>
      <c r="J398" s="61">
        <v>1200</v>
      </c>
      <c r="K398" s="62">
        <v>2400</v>
      </c>
      <c r="L398" s="62">
        <v>0</v>
      </c>
      <c r="M398" s="62">
        <v>4800</v>
      </c>
      <c r="N398" s="62">
        <v>2400</v>
      </c>
      <c r="O398" s="62">
        <v>0</v>
      </c>
      <c r="P398" s="63">
        <v>0</v>
      </c>
      <c r="Q398" s="64">
        <f t="shared" si="403"/>
        <v>10800</v>
      </c>
    </row>
    <row r="399" spans="1:17" ht="22.8">
      <c r="A399" s="86" t="s">
        <v>20</v>
      </c>
      <c r="B399" s="94">
        <v>35</v>
      </c>
      <c r="C399" s="79">
        <v>73</v>
      </c>
      <c r="D399" s="79">
        <v>0</v>
      </c>
      <c r="E399" s="79">
        <v>214</v>
      </c>
      <c r="F399" s="79">
        <v>151</v>
      </c>
      <c r="G399" s="79">
        <v>0</v>
      </c>
      <c r="H399" s="95">
        <v>0</v>
      </c>
      <c r="I399" s="96">
        <f t="shared" si="402"/>
        <v>473</v>
      </c>
      <c r="J399" s="61">
        <v>7000</v>
      </c>
      <c r="K399" s="62">
        <v>14600</v>
      </c>
      <c r="L399" s="62">
        <v>0</v>
      </c>
      <c r="M399" s="62">
        <v>42800</v>
      </c>
      <c r="N399" s="62">
        <v>30200</v>
      </c>
      <c r="O399" s="62">
        <v>0</v>
      </c>
      <c r="P399" s="63">
        <v>0</v>
      </c>
      <c r="Q399" s="64">
        <f t="shared" si="403"/>
        <v>94600</v>
      </c>
    </row>
    <row r="400" spans="1:17" ht="18" customHeight="1">
      <c r="A400" s="86" t="s">
        <v>21</v>
      </c>
      <c r="B400" s="94">
        <v>7</v>
      </c>
      <c r="C400" s="79">
        <v>22</v>
      </c>
      <c r="D400" s="79">
        <v>0</v>
      </c>
      <c r="E400" s="79">
        <v>24</v>
      </c>
      <c r="F400" s="79">
        <v>22</v>
      </c>
      <c r="G400" s="79">
        <v>0</v>
      </c>
      <c r="H400" s="95">
        <v>0</v>
      </c>
      <c r="I400" s="96">
        <f t="shared" si="402"/>
        <v>75</v>
      </c>
      <c r="J400" s="61">
        <v>2128</v>
      </c>
      <c r="K400" s="62">
        <v>6688</v>
      </c>
      <c r="L400" s="62">
        <v>0</v>
      </c>
      <c r="M400" s="62">
        <v>7296</v>
      </c>
      <c r="N400" s="62">
        <v>6688</v>
      </c>
      <c r="O400" s="62">
        <v>0</v>
      </c>
      <c r="P400" s="63">
        <v>0</v>
      </c>
      <c r="Q400" s="64">
        <f t="shared" si="403"/>
        <v>22800</v>
      </c>
    </row>
    <row r="401" spans="1:17" ht="22.8">
      <c r="A401" s="86" t="s">
        <v>22</v>
      </c>
      <c r="B401" s="94">
        <v>0</v>
      </c>
      <c r="C401" s="79">
        <v>7</v>
      </c>
      <c r="D401" s="79">
        <v>0</v>
      </c>
      <c r="E401" s="79">
        <v>10</v>
      </c>
      <c r="F401" s="79">
        <v>14</v>
      </c>
      <c r="G401" s="79">
        <v>0</v>
      </c>
      <c r="H401" s="95">
        <v>0</v>
      </c>
      <c r="I401" s="96">
        <f t="shared" si="402"/>
        <v>31</v>
      </c>
      <c r="J401" s="61">
        <v>0</v>
      </c>
      <c r="K401" s="62">
        <v>1064</v>
      </c>
      <c r="L401" s="62">
        <v>0</v>
      </c>
      <c r="M401" s="62">
        <v>1520</v>
      </c>
      <c r="N401" s="62">
        <v>2128</v>
      </c>
      <c r="O401" s="62">
        <v>0</v>
      </c>
      <c r="P401" s="63">
        <v>0</v>
      </c>
      <c r="Q401" s="64">
        <f t="shared" si="403"/>
        <v>4712</v>
      </c>
    </row>
    <row r="402" spans="1:17" ht="18" customHeight="1">
      <c r="A402" s="86" t="s">
        <v>23</v>
      </c>
      <c r="B402" s="94">
        <v>2</v>
      </c>
      <c r="C402" s="79">
        <v>12</v>
      </c>
      <c r="D402" s="79">
        <v>0</v>
      </c>
      <c r="E402" s="79">
        <v>25</v>
      </c>
      <c r="F402" s="79">
        <v>19</v>
      </c>
      <c r="G402" s="79">
        <v>0</v>
      </c>
      <c r="H402" s="95">
        <v>0</v>
      </c>
      <c r="I402" s="96">
        <f t="shared" si="402"/>
        <v>58</v>
      </c>
      <c r="J402" s="61">
        <v>980</v>
      </c>
      <c r="K402" s="62">
        <v>5880</v>
      </c>
      <c r="L402" s="62">
        <v>0</v>
      </c>
      <c r="M402" s="62">
        <v>12250</v>
      </c>
      <c r="N402" s="62">
        <v>9310</v>
      </c>
      <c r="O402" s="62">
        <v>0</v>
      </c>
      <c r="P402" s="63">
        <v>0</v>
      </c>
      <c r="Q402" s="64">
        <f t="shared" si="403"/>
        <v>28420</v>
      </c>
    </row>
    <row r="403" spans="1:17" ht="23.4" thickBot="1">
      <c r="A403" s="86" t="s">
        <v>24</v>
      </c>
      <c r="B403" s="94">
        <v>44</v>
      </c>
      <c r="C403" s="79">
        <v>126</v>
      </c>
      <c r="D403" s="79">
        <v>0</v>
      </c>
      <c r="E403" s="79">
        <v>354</v>
      </c>
      <c r="F403" s="79">
        <v>230</v>
      </c>
      <c r="G403" s="79">
        <v>0</v>
      </c>
      <c r="H403" s="95">
        <v>0</v>
      </c>
      <c r="I403" s="96">
        <f t="shared" si="402"/>
        <v>754</v>
      </c>
      <c r="J403" s="61">
        <v>10780</v>
      </c>
      <c r="K403" s="62">
        <v>30870</v>
      </c>
      <c r="L403" s="62">
        <v>0</v>
      </c>
      <c r="M403" s="62">
        <v>86730</v>
      </c>
      <c r="N403" s="62">
        <v>56350</v>
      </c>
      <c r="O403" s="62">
        <v>0</v>
      </c>
      <c r="P403" s="63">
        <v>0</v>
      </c>
      <c r="Q403" s="64">
        <f t="shared" si="403"/>
        <v>184730</v>
      </c>
    </row>
    <row r="404" spans="1:17" s="59" customFormat="1" ht="16.5" customHeight="1" thickBot="1">
      <c r="A404" s="92" t="s">
        <v>25</v>
      </c>
      <c r="B404" s="85">
        <f>SUM(B405:B406)</f>
        <v>32</v>
      </c>
      <c r="C404" s="85">
        <f t="shared" ref="C404:G404" si="404">SUM(C405:C406)</f>
        <v>63</v>
      </c>
      <c r="D404" s="85">
        <v>0</v>
      </c>
      <c r="E404" s="85">
        <f t="shared" si="404"/>
        <v>68</v>
      </c>
      <c r="F404" s="85">
        <f t="shared" si="404"/>
        <v>91</v>
      </c>
      <c r="G404" s="85">
        <f t="shared" si="404"/>
        <v>0</v>
      </c>
      <c r="H404" s="105">
        <f t="shared" ref="H404" si="405">SUM(H405:H406)</f>
        <v>0</v>
      </c>
      <c r="I404" s="76">
        <f t="shared" ref="I404:Q404" si="406">SUM(I405:I406)</f>
        <v>254</v>
      </c>
      <c r="J404" s="55">
        <f t="shared" si="406"/>
        <v>10640</v>
      </c>
      <c r="K404" s="55">
        <f t="shared" si="406"/>
        <v>22680</v>
      </c>
      <c r="L404" s="55">
        <f t="shared" si="406"/>
        <v>0</v>
      </c>
      <c r="M404" s="55">
        <f t="shared" si="406"/>
        <v>26600</v>
      </c>
      <c r="N404" s="55">
        <f t="shared" si="406"/>
        <v>32200</v>
      </c>
      <c r="O404" s="55">
        <f t="shared" si="406"/>
        <v>0</v>
      </c>
      <c r="P404" s="110">
        <f t="shared" si="406"/>
        <v>0</v>
      </c>
      <c r="Q404" s="58">
        <f t="shared" si="406"/>
        <v>92120</v>
      </c>
    </row>
    <row r="405" spans="1:17" ht="22.8">
      <c r="A405" s="93" t="s">
        <v>26</v>
      </c>
      <c r="B405" s="94">
        <v>6</v>
      </c>
      <c r="C405" s="79">
        <v>18</v>
      </c>
      <c r="D405" s="79">
        <v>0</v>
      </c>
      <c r="E405" s="79">
        <v>27</v>
      </c>
      <c r="F405" s="79">
        <v>24</v>
      </c>
      <c r="G405" s="79">
        <v>0</v>
      </c>
      <c r="H405" s="95">
        <v>0</v>
      </c>
      <c r="I405" s="96">
        <f>SUM(B405:H405)</f>
        <v>75</v>
      </c>
      <c r="J405" s="61">
        <v>3360</v>
      </c>
      <c r="K405" s="62">
        <v>10080</v>
      </c>
      <c r="L405" s="62">
        <v>0</v>
      </c>
      <c r="M405" s="62">
        <v>15120</v>
      </c>
      <c r="N405" s="62">
        <v>13440</v>
      </c>
      <c r="O405" s="62">
        <v>0</v>
      </c>
      <c r="P405" s="63">
        <v>0</v>
      </c>
      <c r="Q405" s="64">
        <f>SUM(J405:P405)</f>
        <v>42000</v>
      </c>
    </row>
    <row r="406" spans="1:17" ht="23.4" thickBot="1">
      <c r="A406" s="93" t="s">
        <v>27</v>
      </c>
      <c r="B406" s="94">
        <v>26</v>
      </c>
      <c r="C406" s="79">
        <v>45</v>
      </c>
      <c r="D406" s="79">
        <v>0</v>
      </c>
      <c r="E406" s="79">
        <v>41</v>
      </c>
      <c r="F406" s="79">
        <v>67</v>
      </c>
      <c r="G406" s="79">
        <v>0</v>
      </c>
      <c r="H406" s="95">
        <v>0</v>
      </c>
      <c r="I406" s="96">
        <f>SUM(B406:H406)</f>
        <v>179</v>
      </c>
      <c r="J406" s="61">
        <v>7280</v>
      </c>
      <c r="K406" s="62">
        <v>12600</v>
      </c>
      <c r="L406" s="62">
        <v>0</v>
      </c>
      <c r="M406" s="62">
        <v>11480</v>
      </c>
      <c r="N406" s="62">
        <v>18760</v>
      </c>
      <c r="O406" s="62">
        <v>0</v>
      </c>
      <c r="P406" s="63">
        <v>0</v>
      </c>
      <c r="Q406" s="64">
        <f>SUM(J406:P406)</f>
        <v>50120</v>
      </c>
    </row>
    <row r="407" spans="1:17" s="59" customFormat="1" ht="16.5" customHeight="1" thickBot="1">
      <c r="A407" s="92" t="s">
        <v>28</v>
      </c>
      <c r="B407" s="85">
        <f>SUM(B408:B409)</f>
        <v>12</v>
      </c>
      <c r="C407" s="85">
        <f t="shared" ref="C407:G407" si="407">SUM(C408:C409)</f>
        <v>20</v>
      </c>
      <c r="D407" s="85">
        <f>SUM(D408:D409)</f>
        <v>0</v>
      </c>
      <c r="E407" s="85">
        <f t="shared" si="407"/>
        <v>32</v>
      </c>
      <c r="F407" s="85">
        <f t="shared" si="407"/>
        <v>49</v>
      </c>
      <c r="G407" s="85">
        <f t="shared" si="407"/>
        <v>0</v>
      </c>
      <c r="H407" s="105">
        <f t="shared" ref="H407" si="408">SUM(H408:H409)</f>
        <v>0</v>
      </c>
      <c r="I407" s="76">
        <f t="shared" ref="I407:Q407" si="409">SUM(I408:I409)</f>
        <v>113</v>
      </c>
      <c r="J407" s="55">
        <f t="shared" si="409"/>
        <v>7350</v>
      </c>
      <c r="K407" s="55">
        <f t="shared" si="409"/>
        <v>14175</v>
      </c>
      <c r="L407" s="55">
        <f t="shared" si="409"/>
        <v>0</v>
      </c>
      <c r="M407" s="55">
        <f t="shared" si="409"/>
        <v>22050</v>
      </c>
      <c r="N407" s="55">
        <f t="shared" si="409"/>
        <v>30450</v>
      </c>
      <c r="O407" s="55">
        <f t="shared" si="409"/>
        <v>0</v>
      </c>
      <c r="P407" s="110">
        <f t="shared" si="409"/>
        <v>0</v>
      </c>
      <c r="Q407" s="58">
        <f t="shared" si="409"/>
        <v>74025</v>
      </c>
    </row>
    <row r="408" spans="1:17" ht="22.8">
      <c r="A408" s="93" t="s">
        <v>29</v>
      </c>
      <c r="B408" s="94">
        <v>2</v>
      </c>
      <c r="C408" s="79">
        <v>7</v>
      </c>
      <c r="D408" s="79">
        <v>0</v>
      </c>
      <c r="E408" s="79">
        <v>10</v>
      </c>
      <c r="F408" s="79">
        <v>9</v>
      </c>
      <c r="G408" s="79">
        <v>0</v>
      </c>
      <c r="H408" s="95">
        <v>0</v>
      </c>
      <c r="I408" s="96">
        <f>SUM(B408:H408)</f>
        <v>28</v>
      </c>
      <c r="J408" s="61">
        <v>2100</v>
      </c>
      <c r="K408" s="62">
        <v>7350</v>
      </c>
      <c r="L408" s="62">
        <v>0</v>
      </c>
      <c r="M408" s="62">
        <v>10500</v>
      </c>
      <c r="N408" s="62">
        <v>9450</v>
      </c>
      <c r="O408" s="62">
        <v>0</v>
      </c>
      <c r="P408" s="63">
        <v>0</v>
      </c>
      <c r="Q408" s="64">
        <f>SUM(J408:P408)</f>
        <v>29400</v>
      </c>
    </row>
    <row r="409" spans="1:17" ht="23.4" thickBot="1">
      <c r="A409" s="93" t="s">
        <v>30</v>
      </c>
      <c r="B409" s="94">
        <v>10</v>
      </c>
      <c r="C409" s="79">
        <v>13</v>
      </c>
      <c r="D409" s="79">
        <v>0</v>
      </c>
      <c r="E409" s="79">
        <v>22</v>
      </c>
      <c r="F409" s="79">
        <v>40</v>
      </c>
      <c r="G409" s="79">
        <v>0</v>
      </c>
      <c r="H409" s="95">
        <v>0</v>
      </c>
      <c r="I409" s="96">
        <f>SUM(B409:H409)</f>
        <v>85</v>
      </c>
      <c r="J409" s="61">
        <v>5250</v>
      </c>
      <c r="K409" s="62">
        <v>6825</v>
      </c>
      <c r="L409" s="62">
        <v>0</v>
      </c>
      <c r="M409" s="62">
        <v>11550</v>
      </c>
      <c r="N409" s="62">
        <v>21000</v>
      </c>
      <c r="O409" s="62">
        <v>0</v>
      </c>
      <c r="P409" s="63">
        <v>0</v>
      </c>
      <c r="Q409" s="64">
        <f>SUM(J409:P409)</f>
        <v>44625</v>
      </c>
    </row>
    <row r="410" spans="1:17" s="59" customFormat="1" ht="26.25" customHeight="1" thickBot="1">
      <c r="A410" s="92" t="s">
        <v>31</v>
      </c>
      <c r="B410" s="85">
        <f>SUM(B411:B412)</f>
        <v>416</v>
      </c>
      <c r="C410" s="85">
        <f t="shared" ref="C410:G410" si="410">SUM(C411:C412)</f>
        <v>525</v>
      </c>
      <c r="D410" s="85">
        <f t="shared" si="410"/>
        <v>0</v>
      </c>
      <c r="E410" s="85">
        <f t="shared" si="410"/>
        <v>637</v>
      </c>
      <c r="F410" s="85">
        <f t="shared" si="410"/>
        <v>259</v>
      </c>
      <c r="G410" s="85">
        <f t="shared" si="410"/>
        <v>0</v>
      </c>
      <c r="H410" s="105">
        <f t="shared" ref="H410" si="411">SUM(H411:H412)</f>
        <v>0</v>
      </c>
      <c r="I410" s="76">
        <f t="shared" ref="I410:Q410" si="412">SUM(I411:I412)</f>
        <v>1837</v>
      </c>
      <c r="J410" s="55">
        <f t="shared" si="412"/>
        <v>11835</v>
      </c>
      <c r="K410" s="55">
        <f t="shared" si="412"/>
        <v>14640</v>
      </c>
      <c r="L410" s="55">
        <f t="shared" si="412"/>
        <v>0</v>
      </c>
      <c r="M410" s="55">
        <f t="shared" si="412"/>
        <v>17625</v>
      </c>
      <c r="N410" s="55">
        <f t="shared" si="412"/>
        <v>6855</v>
      </c>
      <c r="O410" s="55">
        <f t="shared" si="412"/>
        <v>0</v>
      </c>
      <c r="P410" s="110">
        <f t="shared" si="412"/>
        <v>0</v>
      </c>
      <c r="Q410" s="58">
        <f t="shared" si="412"/>
        <v>50955</v>
      </c>
    </row>
    <row r="411" spans="1:17" ht="22.8">
      <c r="A411" s="86" t="s">
        <v>32</v>
      </c>
      <c r="B411" s="94">
        <v>373</v>
      </c>
      <c r="C411" s="79">
        <v>451</v>
      </c>
      <c r="D411" s="79">
        <v>0</v>
      </c>
      <c r="E411" s="79">
        <v>538</v>
      </c>
      <c r="F411" s="79">
        <v>198</v>
      </c>
      <c r="G411" s="79">
        <v>0</v>
      </c>
      <c r="H411" s="95">
        <v>0</v>
      </c>
      <c r="I411" s="96">
        <f>SUM(B411:H411)</f>
        <v>1560</v>
      </c>
      <c r="J411" s="61">
        <v>11190</v>
      </c>
      <c r="K411" s="62">
        <v>13530</v>
      </c>
      <c r="L411" s="62">
        <v>0</v>
      </c>
      <c r="M411" s="62">
        <v>16140</v>
      </c>
      <c r="N411" s="62">
        <v>5940</v>
      </c>
      <c r="O411" s="62">
        <v>0</v>
      </c>
      <c r="P411" s="63">
        <v>0</v>
      </c>
      <c r="Q411" s="64">
        <f>SUM(J411:P411)</f>
        <v>46800</v>
      </c>
    </row>
    <row r="412" spans="1:17" ht="23.4" thickBot="1">
      <c r="A412" s="86" t="s">
        <v>162</v>
      </c>
      <c r="B412" s="94">
        <v>43</v>
      </c>
      <c r="C412" s="79">
        <v>74</v>
      </c>
      <c r="D412" s="79">
        <v>0</v>
      </c>
      <c r="E412" s="79">
        <v>99</v>
      </c>
      <c r="F412" s="79">
        <v>61</v>
      </c>
      <c r="G412" s="79">
        <v>0</v>
      </c>
      <c r="H412" s="95">
        <v>0</v>
      </c>
      <c r="I412" s="96">
        <f>SUM(B412:H412)</f>
        <v>277</v>
      </c>
      <c r="J412" s="61">
        <v>645</v>
      </c>
      <c r="K412" s="62">
        <v>1110</v>
      </c>
      <c r="L412" s="62">
        <v>0</v>
      </c>
      <c r="M412" s="62">
        <v>1485</v>
      </c>
      <c r="N412" s="62">
        <v>915</v>
      </c>
      <c r="O412" s="62">
        <v>0</v>
      </c>
      <c r="P412" s="63">
        <v>0</v>
      </c>
      <c r="Q412" s="64">
        <f>SUM(J412:P412)</f>
        <v>4155</v>
      </c>
    </row>
    <row r="413" spans="1:17" s="59" customFormat="1" ht="26.25" customHeight="1" thickBot="1">
      <c r="A413" s="92" t="s">
        <v>34</v>
      </c>
      <c r="B413" s="85">
        <f>SUM(B414:B417)</f>
        <v>2873</v>
      </c>
      <c r="C413" s="85">
        <f t="shared" ref="C413:G413" si="413">SUM(C414:C417)</f>
        <v>5033</v>
      </c>
      <c r="D413" s="85">
        <f t="shared" si="413"/>
        <v>0</v>
      </c>
      <c r="E413" s="85">
        <f t="shared" si="413"/>
        <v>7396</v>
      </c>
      <c r="F413" s="85">
        <f t="shared" si="413"/>
        <v>5782</v>
      </c>
      <c r="G413" s="85">
        <f t="shared" si="413"/>
        <v>0</v>
      </c>
      <c r="H413" s="105">
        <f t="shared" ref="H413" si="414">SUM(H414:H417)</f>
        <v>0</v>
      </c>
      <c r="I413" s="76">
        <f t="shared" ref="I413:Q413" si="415">SUM(I414:I417)</f>
        <v>21084</v>
      </c>
      <c r="J413" s="55">
        <f t="shared" si="415"/>
        <v>219735</v>
      </c>
      <c r="K413" s="55">
        <f t="shared" si="415"/>
        <v>373680</v>
      </c>
      <c r="L413" s="55">
        <f t="shared" si="415"/>
        <v>0</v>
      </c>
      <c r="M413" s="55">
        <f t="shared" si="415"/>
        <v>565725</v>
      </c>
      <c r="N413" s="55">
        <f t="shared" si="415"/>
        <v>404355</v>
      </c>
      <c r="O413" s="55">
        <f t="shared" si="415"/>
        <v>0</v>
      </c>
      <c r="P413" s="110">
        <f t="shared" si="415"/>
        <v>0</v>
      </c>
      <c r="Q413" s="58">
        <f t="shared" si="415"/>
        <v>1563495</v>
      </c>
    </row>
    <row r="414" spans="1:17" ht="22.8">
      <c r="A414" s="93" t="s">
        <v>35</v>
      </c>
      <c r="B414" s="94">
        <v>824</v>
      </c>
      <c r="C414" s="79">
        <v>1874</v>
      </c>
      <c r="D414" s="79">
        <v>0</v>
      </c>
      <c r="E414" s="79">
        <v>1980</v>
      </c>
      <c r="F414" s="79">
        <v>1681</v>
      </c>
      <c r="G414" s="79">
        <v>0</v>
      </c>
      <c r="H414" s="95">
        <v>0</v>
      </c>
      <c r="I414" s="96">
        <f>SUM(B414:H414)</f>
        <v>6359</v>
      </c>
      <c r="J414" s="61">
        <v>49440</v>
      </c>
      <c r="K414" s="62">
        <v>112440</v>
      </c>
      <c r="L414" s="62">
        <v>0</v>
      </c>
      <c r="M414" s="62">
        <v>118800</v>
      </c>
      <c r="N414" s="62">
        <v>100860</v>
      </c>
      <c r="O414" s="62">
        <v>0</v>
      </c>
      <c r="P414" s="63">
        <v>0</v>
      </c>
      <c r="Q414" s="64">
        <f>SUM(J414:P414)</f>
        <v>381540</v>
      </c>
    </row>
    <row r="415" spans="1:17" ht="22.8">
      <c r="A415" s="93" t="s">
        <v>36</v>
      </c>
      <c r="B415" s="94">
        <v>41</v>
      </c>
      <c r="C415" s="79">
        <v>80</v>
      </c>
      <c r="D415" s="79">
        <v>0</v>
      </c>
      <c r="E415" s="79">
        <v>130</v>
      </c>
      <c r="F415" s="79">
        <v>293</v>
      </c>
      <c r="G415" s="79">
        <v>0</v>
      </c>
      <c r="H415" s="95">
        <v>0</v>
      </c>
      <c r="I415" s="96">
        <f>SUM(B415:H415)</f>
        <v>544</v>
      </c>
      <c r="J415" s="61">
        <v>1230</v>
      </c>
      <c r="K415" s="62">
        <v>2400</v>
      </c>
      <c r="L415" s="62">
        <v>0</v>
      </c>
      <c r="M415" s="62">
        <v>3900</v>
      </c>
      <c r="N415" s="62">
        <v>8790</v>
      </c>
      <c r="O415" s="62">
        <v>0</v>
      </c>
      <c r="P415" s="63">
        <v>0</v>
      </c>
      <c r="Q415" s="64">
        <f>SUM(J415:P415)</f>
        <v>16320</v>
      </c>
    </row>
    <row r="416" spans="1:17" ht="22.8">
      <c r="A416" s="86" t="s">
        <v>37</v>
      </c>
      <c r="B416" s="94">
        <v>1749</v>
      </c>
      <c r="C416" s="79">
        <v>2673</v>
      </c>
      <c r="D416" s="79">
        <v>0</v>
      </c>
      <c r="E416" s="79">
        <v>4559</v>
      </c>
      <c r="F416" s="79">
        <v>2741</v>
      </c>
      <c r="G416" s="79">
        <v>0</v>
      </c>
      <c r="H416" s="95">
        <v>0</v>
      </c>
      <c r="I416" s="96">
        <f>SUM(B416:H416)</f>
        <v>11722</v>
      </c>
      <c r="J416" s="61">
        <v>157410</v>
      </c>
      <c r="K416" s="62">
        <v>240570</v>
      </c>
      <c r="L416" s="62">
        <v>0</v>
      </c>
      <c r="M416" s="62">
        <v>410310</v>
      </c>
      <c r="N416" s="62">
        <v>246690</v>
      </c>
      <c r="O416" s="62">
        <v>0</v>
      </c>
      <c r="P416" s="63">
        <v>0</v>
      </c>
      <c r="Q416" s="64">
        <f>SUM(J416:P416)</f>
        <v>1054980</v>
      </c>
    </row>
    <row r="417" spans="1:17" ht="23.4" thickBot="1">
      <c r="A417" s="86" t="s">
        <v>38</v>
      </c>
      <c r="B417" s="94">
        <v>259</v>
      </c>
      <c r="C417" s="79">
        <v>406</v>
      </c>
      <c r="D417" s="79">
        <v>0</v>
      </c>
      <c r="E417" s="79">
        <v>727</v>
      </c>
      <c r="F417" s="79">
        <v>1067</v>
      </c>
      <c r="G417" s="79">
        <v>0</v>
      </c>
      <c r="H417" s="95">
        <v>0</v>
      </c>
      <c r="I417" s="96">
        <f>SUM(B417:H417)</f>
        <v>2459</v>
      </c>
      <c r="J417" s="61">
        <v>11655</v>
      </c>
      <c r="K417" s="62">
        <v>18270</v>
      </c>
      <c r="L417" s="62">
        <v>0</v>
      </c>
      <c r="M417" s="62">
        <v>32715</v>
      </c>
      <c r="N417" s="62">
        <v>48015</v>
      </c>
      <c r="O417" s="62">
        <v>0</v>
      </c>
      <c r="P417" s="63">
        <v>0</v>
      </c>
      <c r="Q417" s="64">
        <f>SUM(J417:P417)</f>
        <v>110655</v>
      </c>
    </row>
    <row r="418" spans="1:17" s="59" customFormat="1" ht="26.25" customHeight="1" thickBot="1">
      <c r="A418" s="92" t="s">
        <v>39</v>
      </c>
      <c r="B418" s="85">
        <f>SUM(B419:B420)</f>
        <v>26</v>
      </c>
      <c r="C418" s="85">
        <f t="shared" ref="C418:G418" si="416">SUM(C419:C420)</f>
        <v>85</v>
      </c>
      <c r="D418" s="85">
        <f t="shared" si="416"/>
        <v>0</v>
      </c>
      <c r="E418" s="85">
        <f t="shared" si="416"/>
        <v>98</v>
      </c>
      <c r="F418" s="85">
        <f t="shared" si="416"/>
        <v>50</v>
      </c>
      <c r="G418" s="85">
        <f t="shared" si="416"/>
        <v>0</v>
      </c>
      <c r="H418" s="105">
        <f t="shared" ref="H418" si="417">SUM(H419:H420)</f>
        <v>0</v>
      </c>
      <c r="I418" s="76">
        <f t="shared" ref="I418:Q418" si="418">SUM(I419:I420)</f>
        <v>259</v>
      </c>
      <c r="J418" s="55">
        <f t="shared" si="418"/>
        <v>4165</v>
      </c>
      <c r="K418" s="55">
        <f t="shared" si="418"/>
        <v>12750</v>
      </c>
      <c r="L418" s="55">
        <f t="shared" si="418"/>
        <v>0</v>
      </c>
      <c r="M418" s="55">
        <f t="shared" si="418"/>
        <v>14110</v>
      </c>
      <c r="N418" s="55">
        <f t="shared" si="418"/>
        <v>6970</v>
      </c>
      <c r="O418" s="55">
        <f t="shared" si="418"/>
        <v>0</v>
      </c>
      <c r="P418" s="110">
        <f t="shared" si="418"/>
        <v>0</v>
      </c>
      <c r="Q418" s="58">
        <f t="shared" si="418"/>
        <v>37995</v>
      </c>
    </row>
    <row r="419" spans="1:17" ht="22.8">
      <c r="A419" s="93" t="s">
        <v>40</v>
      </c>
      <c r="B419" s="94">
        <v>23</v>
      </c>
      <c r="C419" s="79">
        <v>65</v>
      </c>
      <c r="D419" s="79">
        <v>0</v>
      </c>
      <c r="E419" s="79">
        <v>68</v>
      </c>
      <c r="F419" s="79">
        <v>32</v>
      </c>
      <c r="G419" s="79">
        <v>0</v>
      </c>
      <c r="H419" s="95">
        <v>0</v>
      </c>
      <c r="I419" s="96">
        <f>SUM(B419:H419)</f>
        <v>188</v>
      </c>
      <c r="J419" s="61">
        <v>3910</v>
      </c>
      <c r="K419" s="62">
        <v>11050</v>
      </c>
      <c r="L419" s="62">
        <v>0</v>
      </c>
      <c r="M419" s="62">
        <v>11560</v>
      </c>
      <c r="N419" s="62">
        <v>5440</v>
      </c>
      <c r="O419" s="62">
        <v>0</v>
      </c>
      <c r="P419" s="63">
        <v>0</v>
      </c>
      <c r="Q419" s="64">
        <f>SUM(J419:P419)</f>
        <v>31960</v>
      </c>
    </row>
    <row r="420" spans="1:17" ht="23.4" thickBot="1">
      <c r="A420" s="93" t="s">
        <v>41</v>
      </c>
      <c r="B420" s="94">
        <v>3</v>
      </c>
      <c r="C420" s="79">
        <v>20</v>
      </c>
      <c r="D420" s="79">
        <v>0</v>
      </c>
      <c r="E420" s="79">
        <v>30</v>
      </c>
      <c r="F420" s="79">
        <v>18</v>
      </c>
      <c r="G420" s="79">
        <v>0</v>
      </c>
      <c r="H420" s="95">
        <v>0</v>
      </c>
      <c r="I420" s="96">
        <f>SUM(B420:H420)</f>
        <v>71</v>
      </c>
      <c r="J420" s="61">
        <v>255</v>
      </c>
      <c r="K420" s="62">
        <v>1700</v>
      </c>
      <c r="L420" s="62">
        <v>0</v>
      </c>
      <c r="M420" s="62">
        <v>2550</v>
      </c>
      <c r="N420" s="62">
        <v>1530</v>
      </c>
      <c r="O420" s="62">
        <v>0</v>
      </c>
      <c r="P420" s="63">
        <v>0</v>
      </c>
      <c r="Q420" s="64">
        <f>SUM(J420:P420)</f>
        <v>6035</v>
      </c>
    </row>
    <row r="421" spans="1:17" s="59" customFormat="1" ht="26.25" customHeight="1" thickBot="1">
      <c r="A421" s="92" t="s">
        <v>42</v>
      </c>
      <c r="B421" s="85">
        <f>SUM(B422:B423)</f>
        <v>52</v>
      </c>
      <c r="C421" s="85">
        <f t="shared" ref="C421:G421" si="419">SUM(C422:C423)</f>
        <v>162</v>
      </c>
      <c r="D421" s="85">
        <f t="shared" si="419"/>
        <v>0</v>
      </c>
      <c r="E421" s="85">
        <f t="shared" si="419"/>
        <v>212</v>
      </c>
      <c r="F421" s="85">
        <f t="shared" si="419"/>
        <v>168</v>
      </c>
      <c r="G421" s="85">
        <f t="shared" si="419"/>
        <v>0</v>
      </c>
      <c r="H421" s="105">
        <f t="shared" ref="H421" si="420">SUM(H422:H423)</f>
        <v>0</v>
      </c>
      <c r="I421" s="76">
        <f t="shared" ref="I421:Q421" si="421">SUM(I422:I423)</f>
        <v>594</v>
      </c>
      <c r="J421" s="55">
        <f t="shared" si="421"/>
        <v>11160</v>
      </c>
      <c r="K421" s="55">
        <f t="shared" si="421"/>
        <v>36240</v>
      </c>
      <c r="L421" s="55">
        <f t="shared" si="421"/>
        <v>0</v>
      </c>
      <c r="M421" s="55">
        <f t="shared" si="421"/>
        <v>46080</v>
      </c>
      <c r="N421" s="55">
        <f t="shared" si="421"/>
        <v>31560</v>
      </c>
      <c r="O421" s="55">
        <f t="shared" si="421"/>
        <v>0</v>
      </c>
      <c r="P421" s="110">
        <f t="shared" si="421"/>
        <v>0</v>
      </c>
      <c r="Q421" s="58">
        <f t="shared" si="421"/>
        <v>125040</v>
      </c>
    </row>
    <row r="422" spans="1:17" ht="22.8">
      <c r="A422" s="93" t="s">
        <v>43</v>
      </c>
      <c r="B422" s="94">
        <v>41</v>
      </c>
      <c r="C422" s="79">
        <v>140</v>
      </c>
      <c r="D422" s="79">
        <v>0</v>
      </c>
      <c r="E422" s="79">
        <v>172</v>
      </c>
      <c r="F422" s="79">
        <v>95</v>
      </c>
      <c r="G422" s="79">
        <v>0</v>
      </c>
      <c r="H422" s="95">
        <v>0</v>
      </c>
      <c r="I422" s="96">
        <f>SUM(B422:H422)</f>
        <v>448</v>
      </c>
      <c r="J422" s="61">
        <v>9840</v>
      </c>
      <c r="K422" s="62">
        <v>33600</v>
      </c>
      <c r="L422" s="62">
        <v>0</v>
      </c>
      <c r="M422" s="62">
        <v>41280</v>
      </c>
      <c r="N422" s="62">
        <v>22800</v>
      </c>
      <c r="O422" s="62">
        <v>0</v>
      </c>
      <c r="P422" s="63">
        <v>0</v>
      </c>
      <c r="Q422" s="64">
        <f>SUM(J422:P422)</f>
        <v>107520</v>
      </c>
    </row>
    <row r="423" spans="1:17" ht="23.4" thickBot="1">
      <c r="A423" s="93" t="s">
        <v>44</v>
      </c>
      <c r="B423" s="94">
        <v>11</v>
      </c>
      <c r="C423" s="79">
        <v>22</v>
      </c>
      <c r="D423" s="79">
        <v>0</v>
      </c>
      <c r="E423" s="79">
        <v>40</v>
      </c>
      <c r="F423" s="79">
        <v>73</v>
      </c>
      <c r="G423" s="79">
        <v>0</v>
      </c>
      <c r="H423" s="95">
        <v>0</v>
      </c>
      <c r="I423" s="96">
        <f>SUM(B423:H423)</f>
        <v>146</v>
      </c>
      <c r="J423" s="61">
        <v>1320</v>
      </c>
      <c r="K423" s="62">
        <v>2640</v>
      </c>
      <c r="L423" s="62">
        <v>0</v>
      </c>
      <c r="M423" s="62">
        <v>4800</v>
      </c>
      <c r="N423" s="62">
        <v>8760</v>
      </c>
      <c r="O423" s="62">
        <v>0</v>
      </c>
      <c r="P423" s="63">
        <v>0</v>
      </c>
      <c r="Q423" s="64">
        <f>SUM(J423:P423)</f>
        <v>17520</v>
      </c>
    </row>
    <row r="424" spans="1:17" s="59" customFormat="1" ht="26.25" customHeight="1" thickBot="1">
      <c r="A424" s="92" t="s">
        <v>45</v>
      </c>
      <c r="B424" s="85">
        <f>SUM(B425:B432)</f>
        <v>66</v>
      </c>
      <c r="C424" s="85">
        <f t="shared" ref="C424:G424" si="422">SUM(C425:C432)</f>
        <v>260</v>
      </c>
      <c r="D424" s="85">
        <f t="shared" si="422"/>
        <v>0</v>
      </c>
      <c r="E424" s="85">
        <f t="shared" si="422"/>
        <v>293</v>
      </c>
      <c r="F424" s="85">
        <f t="shared" si="422"/>
        <v>190</v>
      </c>
      <c r="G424" s="85">
        <f t="shared" si="422"/>
        <v>0</v>
      </c>
      <c r="H424" s="105">
        <f t="shared" ref="H424" si="423">SUM(H425:H432)</f>
        <v>0</v>
      </c>
      <c r="I424" s="76">
        <f t="shared" ref="I424:Q424" si="424">SUM(I425:I432)</f>
        <v>809</v>
      </c>
      <c r="J424" s="55">
        <f t="shared" si="424"/>
        <v>15222</v>
      </c>
      <c r="K424" s="55">
        <f t="shared" si="424"/>
        <v>61595</v>
      </c>
      <c r="L424" s="55">
        <f t="shared" si="424"/>
        <v>0</v>
      </c>
      <c r="M424" s="55">
        <f t="shared" si="424"/>
        <v>72267</v>
      </c>
      <c r="N424" s="55">
        <f t="shared" si="424"/>
        <v>44438</v>
      </c>
      <c r="O424" s="55">
        <f t="shared" si="424"/>
        <v>0</v>
      </c>
      <c r="P424" s="110">
        <f t="shared" si="424"/>
        <v>0</v>
      </c>
      <c r="Q424" s="58">
        <f t="shared" si="424"/>
        <v>193522</v>
      </c>
    </row>
    <row r="425" spans="1:17" ht="22.8">
      <c r="A425" s="86" t="s">
        <v>163</v>
      </c>
      <c r="B425" s="94">
        <v>15</v>
      </c>
      <c r="C425" s="79">
        <v>35</v>
      </c>
      <c r="D425" s="79">
        <v>0</v>
      </c>
      <c r="E425" s="79">
        <v>19</v>
      </c>
      <c r="F425" s="79">
        <v>14</v>
      </c>
      <c r="G425" s="79">
        <v>0</v>
      </c>
      <c r="H425" s="95">
        <v>0</v>
      </c>
      <c r="I425" s="96">
        <f t="shared" ref="I425:I432" si="425">SUM(B425:H425)</f>
        <v>83</v>
      </c>
      <c r="J425" s="61">
        <v>2910</v>
      </c>
      <c r="K425" s="62">
        <v>6790</v>
      </c>
      <c r="L425" s="62">
        <v>0</v>
      </c>
      <c r="M425" s="62">
        <v>3686</v>
      </c>
      <c r="N425" s="62">
        <v>2716</v>
      </c>
      <c r="O425" s="62">
        <v>0</v>
      </c>
      <c r="P425" s="63">
        <v>0</v>
      </c>
      <c r="Q425" s="64">
        <f t="shared" ref="Q425:Q432" si="426">SUM(J425:P425)</f>
        <v>16102</v>
      </c>
    </row>
    <row r="426" spans="1:17" ht="22.8">
      <c r="A426" s="86" t="s">
        <v>164</v>
      </c>
      <c r="B426" s="94">
        <v>1</v>
      </c>
      <c r="C426" s="79">
        <v>0</v>
      </c>
      <c r="D426" s="79">
        <v>0</v>
      </c>
      <c r="E426" s="79">
        <v>3</v>
      </c>
      <c r="F426" s="79">
        <v>6</v>
      </c>
      <c r="G426" s="79">
        <v>0</v>
      </c>
      <c r="H426" s="95">
        <v>0</v>
      </c>
      <c r="I426" s="96">
        <f t="shared" si="425"/>
        <v>10</v>
      </c>
      <c r="J426" s="61">
        <v>97</v>
      </c>
      <c r="K426" s="62">
        <v>0</v>
      </c>
      <c r="L426" s="62">
        <v>0</v>
      </c>
      <c r="M426" s="62">
        <v>291</v>
      </c>
      <c r="N426" s="62">
        <v>582</v>
      </c>
      <c r="O426" s="62">
        <v>0</v>
      </c>
      <c r="P426" s="63">
        <v>0</v>
      </c>
      <c r="Q426" s="64">
        <f t="shared" si="426"/>
        <v>970</v>
      </c>
    </row>
    <row r="427" spans="1:17" ht="22.8">
      <c r="A427" s="86" t="s">
        <v>48</v>
      </c>
      <c r="B427" s="94">
        <v>12</v>
      </c>
      <c r="C427" s="79">
        <v>26</v>
      </c>
      <c r="D427" s="79">
        <v>0</v>
      </c>
      <c r="E427" s="79">
        <v>40</v>
      </c>
      <c r="F427" s="79">
        <v>16</v>
      </c>
      <c r="G427" s="79">
        <v>0</v>
      </c>
      <c r="H427" s="95">
        <v>0</v>
      </c>
      <c r="I427" s="96">
        <f t="shared" si="425"/>
        <v>94</v>
      </c>
      <c r="J427" s="61">
        <v>3600</v>
      </c>
      <c r="K427" s="62">
        <v>7800</v>
      </c>
      <c r="L427" s="62">
        <v>0</v>
      </c>
      <c r="M427" s="62">
        <v>12000</v>
      </c>
      <c r="N427" s="62">
        <v>4800</v>
      </c>
      <c r="O427" s="62">
        <v>0</v>
      </c>
      <c r="P427" s="63">
        <v>0</v>
      </c>
      <c r="Q427" s="64">
        <f t="shared" si="426"/>
        <v>28200</v>
      </c>
    </row>
    <row r="428" spans="1:17" ht="22.8">
      <c r="A428" s="86" t="s">
        <v>49</v>
      </c>
      <c r="B428" s="94">
        <v>5</v>
      </c>
      <c r="C428" s="79">
        <v>12</v>
      </c>
      <c r="D428" s="79">
        <v>0</v>
      </c>
      <c r="E428" s="79">
        <v>26</v>
      </c>
      <c r="F428" s="79">
        <v>23</v>
      </c>
      <c r="G428" s="79">
        <v>0</v>
      </c>
      <c r="H428" s="95">
        <v>0</v>
      </c>
      <c r="I428" s="96">
        <f t="shared" si="425"/>
        <v>66</v>
      </c>
      <c r="J428" s="61">
        <v>750</v>
      </c>
      <c r="K428" s="62">
        <v>1800</v>
      </c>
      <c r="L428" s="62">
        <v>0</v>
      </c>
      <c r="M428" s="62">
        <v>3900</v>
      </c>
      <c r="N428" s="62">
        <v>3450</v>
      </c>
      <c r="O428" s="62">
        <v>0</v>
      </c>
      <c r="P428" s="63">
        <v>0</v>
      </c>
      <c r="Q428" s="64">
        <f t="shared" si="426"/>
        <v>9900</v>
      </c>
    </row>
    <row r="429" spans="1:17" ht="22.8">
      <c r="A429" s="86" t="s">
        <v>165</v>
      </c>
      <c r="B429" s="94">
        <v>16</v>
      </c>
      <c r="C429" s="79">
        <v>76</v>
      </c>
      <c r="D429" s="79">
        <v>0</v>
      </c>
      <c r="E429" s="79">
        <v>62</v>
      </c>
      <c r="F429" s="79">
        <v>47</v>
      </c>
      <c r="G429" s="79">
        <v>0</v>
      </c>
      <c r="H429" s="95">
        <v>0</v>
      </c>
      <c r="I429" s="96">
        <f t="shared" si="425"/>
        <v>201</v>
      </c>
      <c r="J429" s="61">
        <v>3680</v>
      </c>
      <c r="K429" s="62">
        <v>17480</v>
      </c>
      <c r="L429" s="62">
        <v>0</v>
      </c>
      <c r="M429" s="62">
        <v>14260</v>
      </c>
      <c r="N429" s="62">
        <v>10810</v>
      </c>
      <c r="O429" s="62">
        <v>0</v>
      </c>
      <c r="P429" s="63">
        <v>0</v>
      </c>
      <c r="Q429" s="64">
        <f t="shared" si="426"/>
        <v>46230</v>
      </c>
    </row>
    <row r="430" spans="1:17" ht="22.8">
      <c r="A430" s="86" t="s">
        <v>166</v>
      </c>
      <c r="B430" s="94">
        <v>1</v>
      </c>
      <c r="C430" s="79">
        <v>3</v>
      </c>
      <c r="D430" s="79">
        <v>0</v>
      </c>
      <c r="E430" s="79">
        <v>5</v>
      </c>
      <c r="F430" s="79">
        <v>7</v>
      </c>
      <c r="G430" s="79">
        <v>0</v>
      </c>
      <c r="H430" s="95">
        <v>0</v>
      </c>
      <c r="I430" s="96">
        <f t="shared" si="425"/>
        <v>16</v>
      </c>
      <c r="J430" s="61">
        <v>115</v>
      </c>
      <c r="K430" s="62">
        <v>345</v>
      </c>
      <c r="L430" s="62">
        <v>0</v>
      </c>
      <c r="M430" s="62">
        <v>575</v>
      </c>
      <c r="N430" s="62">
        <v>805</v>
      </c>
      <c r="O430" s="62">
        <v>0</v>
      </c>
      <c r="P430" s="63">
        <v>0</v>
      </c>
      <c r="Q430" s="64">
        <f t="shared" si="426"/>
        <v>1840</v>
      </c>
    </row>
    <row r="431" spans="1:17" ht="22.8">
      <c r="A431" s="86" t="s">
        <v>52</v>
      </c>
      <c r="B431" s="94">
        <v>6</v>
      </c>
      <c r="C431" s="79">
        <v>40</v>
      </c>
      <c r="D431" s="79">
        <v>0</v>
      </c>
      <c r="E431" s="79">
        <v>65</v>
      </c>
      <c r="F431" s="79">
        <v>38</v>
      </c>
      <c r="G431" s="79">
        <v>0</v>
      </c>
      <c r="H431" s="95">
        <v>0</v>
      </c>
      <c r="I431" s="96">
        <f t="shared" si="425"/>
        <v>149</v>
      </c>
      <c r="J431" s="61">
        <v>2220</v>
      </c>
      <c r="K431" s="62">
        <v>14800</v>
      </c>
      <c r="L431" s="62">
        <v>0</v>
      </c>
      <c r="M431" s="62">
        <v>24050</v>
      </c>
      <c r="N431" s="62">
        <v>14060</v>
      </c>
      <c r="O431" s="62">
        <v>0</v>
      </c>
      <c r="P431" s="63">
        <v>0</v>
      </c>
      <c r="Q431" s="64">
        <f t="shared" si="426"/>
        <v>55130</v>
      </c>
    </row>
    <row r="432" spans="1:17" ht="23.4" thickBot="1">
      <c r="A432" s="86" t="s">
        <v>53</v>
      </c>
      <c r="B432" s="94">
        <v>10</v>
      </c>
      <c r="C432" s="79">
        <v>68</v>
      </c>
      <c r="D432" s="79">
        <v>0</v>
      </c>
      <c r="E432" s="79">
        <v>73</v>
      </c>
      <c r="F432" s="79">
        <v>39</v>
      </c>
      <c r="G432" s="79">
        <v>0</v>
      </c>
      <c r="H432" s="95">
        <v>0</v>
      </c>
      <c r="I432" s="96">
        <f t="shared" si="425"/>
        <v>190</v>
      </c>
      <c r="J432" s="61">
        <v>1850</v>
      </c>
      <c r="K432" s="62">
        <v>12580</v>
      </c>
      <c r="L432" s="62">
        <v>0</v>
      </c>
      <c r="M432" s="62">
        <v>13505</v>
      </c>
      <c r="N432" s="62">
        <v>7215</v>
      </c>
      <c r="O432" s="62">
        <v>0</v>
      </c>
      <c r="P432" s="63">
        <v>0</v>
      </c>
      <c r="Q432" s="64">
        <f t="shared" si="426"/>
        <v>35150</v>
      </c>
    </row>
    <row r="433" spans="1:17" s="59" customFormat="1" ht="26.25" customHeight="1" thickBot="1">
      <c r="A433" s="92" t="s">
        <v>54</v>
      </c>
      <c r="B433" s="85">
        <f>SUM(B434:B435)</f>
        <v>30</v>
      </c>
      <c r="C433" s="85">
        <f t="shared" ref="C433:G433" si="427">SUM(C434:C435)</f>
        <v>102</v>
      </c>
      <c r="D433" s="85">
        <f t="shared" si="427"/>
        <v>0</v>
      </c>
      <c r="E433" s="85">
        <f t="shared" si="427"/>
        <v>84</v>
      </c>
      <c r="F433" s="85">
        <f t="shared" si="427"/>
        <v>92</v>
      </c>
      <c r="G433" s="85">
        <f t="shared" si="427"/>
        <v>0</v>
      </c>
      <c r="H433" s="105">
        <f t="shared" ref="H433" si="428">SUM(H434:H435)</f>
        <v>0</v>
      </c>
      <c r="I433" s="76">
        <f t="shared" ref="I433:Q433" si="429">SUM(I434:I435)</f>
        <v>308</v>
      </c>
      <c r="J433" s="55">
        <f t="shared" si="429"/>
        <v>10920</v>
      </c>
      <c r="K433" s="55">
        <f t="shared" si="429"/>
        <v>38220</v>
      </c>
      <c r="L433" s="55">
        <f t="shared" si="429"/>
        <v>0</v>
      </c>
      <c r="M433" s="55">
        <f t="shared" si="429"/>
        <v>30660</v>
      </c>
      <c r="N433" s="55">
        <f t="shared" si="429"/>
        <v>31080</v>
      </c>
      <c r="O433" s="55">
        <f t="shared" si="429"/>
        <v>0</v>
      </c>
      <c r="P433" s="110">
        <f t="shared" si="429"/>
        <v>0</v>
      </c>
      <c r="Q433" s="58">
        <f t="shared" si="429"/>
        <v>110880</v>
      </c>
    </row>
    <row r="434" spans="1:17" ht="22.8">
      <c r="A434" s="93" t="s">
        <v>55</v>
      </c>
      <c r="B434" s="94">
        <v>22</v>
      </c>
      <c r="C434" s="79">
        <v>80</v>
      </c>
      <c r="D434" s="79">
        <v>0</v>
      </c>
      <c r="E434" s="79">
        <v>62</v>
      </c>
      <c r="F434" s="79">
        <v>56</v>
      </c>
      <c r="G434" s="79">
        <v>0</v>
      </c>
      <c r="H434" s="95">
        <v>0</v>
      </c>
      <c r="I434" s="96">
        <f>SUM(B434:H434)</f>
        <v>220</v>
      </c>
      <c r="J434" s="61">
        <v>9240</v>
      </c>
      <c r="K434" s="62">
        <v>33600</v>
      </c>
      <c r="L434" s="62">
        <v>0</v>
      </c>
      <c r="M434" s="62">
        <v>26040</v>
      </c>
      <c r="N434" s="62">
        <v>23520</v>
      </c>
      <c r="O434" s="62">
        <v>0</v>
      </c>
      <c r="P434" s="63">
        <v>0</v>
      </c>
      <c r="Q434" s="64">
        <f>SUM(J434:P434)</f>
        <v>92400</v>
      </c>
    </row>
    <row r="435" spans="1:17" ht="23.4" thickBot="1">
      <c r="A435" s="93" t="s">
        <v>56</v>
      </c>
      <c r="B435" s="94">
        <v>8</v>
      </c>
      <c r="C435" s="79">
        <v>22</v>
      </c>
      <c r="D435" s="79">
        <v>0</v>
      </c>
      <c r="E435" s="79">
        <v>22</v>
      </c>
      <c r="F435" s="79">
        <v>36</v>
      </c>
      <c r="G435" s="79">
        <v>0</v>
      </c>
      <c r="H435" s="95">
        <v>0</v>
      </c>
      <c r="I435" s="96">
        <f>SUM(B435:H435)</f>
        <v>88</v>
      </c>
      <c r="J435" s="61">
        <v>1680</v>
      </c>
      <c r="K435" s="62">
        <v>4620</v>
      </c>
      <c r="L435" s="62">
        <v>0</v>
      </c>
      <c r="M435" s="62">
        <v>4620</v>
      </c>
      <c r="N435" s="62">
        <v>7560</v>
      </c>
      <c r="O435" s="62">
        <v>0</v>
      </c>
      <c r="P435" s="63">
        <v>0</v>
      </c>
      <c r="Q435" s="64">
        <f>SUM(J435:P435)</f>
        <v>18480</v>
      </c>
    </row>
    <row r="436" spans="1:17" s="59" customFormat="1" ht="26.25" customHeight="1" thickBot="1">
      <c r="A436" s="92" t="s">
        <v>178</v>
      </c>
      <c r="B436" s="85">
        <f>SUM(B437:B438)</f>
        <v>13</v>
      </c>
      <c r="C436" s="85">
        <f t="shared" ref="C436:G436" si="430">SUM(C437:C438)</f>
        <v>61</v>
      </c>
      <c r="D436" s="85">
        <f t="shared" si="430"/>
        <v>0</v>
      </c>
      <c r="E436" s="85">
        <f t="shared" si="430"/>
        <v>51</v>
      </c>
      <c r="F436" s="85">
        <f t="shared" si="430"/>
        <v>71</v>
      </c>
      <c r="G436" s="85">
        <f t="shared" si="430"/>
        <v>0</v>
      </c>
      <c r="H436" s="105">
        <f t="shared" ref="H436" si="431">SUM(H437:H438)</f>
        <v>0</v>
      </c>
      <c r="I436" s="76">
        <f t="shared" ref="I436:Q436" si="432">SUM(I437:I438)</f>
        <v>196</v>
      </c>
      <c r="J436" s="55">
        <f t="shared" si="432"/>
        <v>10000</v>
      </c>
      <c r="K436" s="55">
        <f t="shared" si="432"/>
        <v>42800</v>
      </c>
      <c r="L436" s="55">
        <f t="shared" si="432"/>
        <v>0</v>
      </c>
      <c r="M436" s="55">
        <f t="shared" si="432"/>
        <v>35200</v>
      </c>
      <c r="N436" s="55">
        <f t="shared" si="432"/>
        <v>46000</v>
      </c>
      <c r="O436" s="55">
        <f t="shared" si="432"/>
        <v>0</v>
      </c>
      <c r="P436" s="110">
        <f t="shared" si="432"/>
        <v>0</v>
      </c>
      <c r="Q436" s="58">
        <f t="shared" si="432"/>
        <v>134000</v>
      </c>
    </row>
    <row r="437" spans="1:17" ht="22.8">
      <c r="A437" s="93" t="s">
        <v>57</v>
      </c>
      <c r="B437" s="94">
        <v>12</v>
      </c>
      <c r="C437" s="79">
        <v>46</v>
      </c>
      <c r="D437" s="79">
        <v>0</v>
      </c>
      <c r="E437" s="79">
        <v>37</v>
      </c>
      <c r="F437" s="79">
        <v>44</v>
      </c>
      <c r="G437" s="79">
        <v>0</v>
      </c>
      <c r="H437" s="95">
        <v>0</v>
      </c>
      <c r="I437" s="96">
        <f>SUM(B437:H437)</f>
        <v>139</v>
      </c>
      <c r="J437" s="61">
        <v>9600</v>
      </c>
      <c r="K437" s="62">
        <v>36800</v>
      </c>
      <c r="L437" s="62">
        <v>0</v>
      </c>
      <c r="M437" s="62">
        <v>29600</v>
      </c>
      <c r="N437" s="62">
        <v>35200</v>
      </c>
      <c r="O437" s="62">
        <v>0</v>
      </c>
      <c r="P437" s="63">
        <v>0</v>
      </c>
      <c r="Q437" s="64">
        <f>SUM(J437:P437)</f>
        <v>111200</v>
      </c>
    </row>
    <row r="438" spans="1:17" ht="23.4" thickBot="1">
      <c r="A438" s="93" t="s">
        <v>58</v>
      </c>
      <c r="B438" s="94">
        <v>1</v>
      </c>
      <c r="C438" s="79">
        <v>15</v>
      </c>
      <c r="D438" s="79">
        <v>0</v>
      </c>
      <c r="E438" s="79">
        <v>14</v>
      </c>
      <c r="F438" s="79">
        <v>27</v>
      </c>
      <c r="G438" s="79">
        <v>0</v>
      </c>
      <c r="H438" s="95">
        <v>0</v>
      </c>
      <c r="I438" s="96">
        <f>SUM(B438:H438)</f>
        <v>57</v>
      </c>
      <c r="J438" s="61">
        <v>400</v>
      </c>
      <c r="K438" s="62">
        <v>6000</v>
      </c>
      <c r="L438" s="62">
        <v>0</v>
      </c>
      <c r="M438" s="62">
        <v>5600</v>
      </c>
      <c r="N438" s="62">
        <v>10800</v>
      </c>
      <c r="O438" s="62">
        <v>0</v>
      </c>
      <c r="P438" s="63">
        <v>0</v>
      </c>
      <c r="Q438" s="64">
        <f>SUM(J438:P438)</f>
        <v>22800</v>
      </c>
    </row>
    <row r="439" spans="1:17" ht="23.4" thickBot="1">
      <c r="A439" s="92" t="s">
        <v>175</v>
      </c>
      <c r="B439" s="85">
        <f>SUM(B440:B441)</f>
        <v>122</v>
      </c>
      <c r="C439" s="85">
        <f t="shared" ref="C439:G439" si="433">SUM(C440:C441)</f>
        <v>186</v>
      </c>
      <c r="D439" s="85">
        <f t="shared" si="433"/>
        <v>0</v>
      </c>
      <c r="E439" s="85">
        <f t="shared" si="433"/>
        <v>162</v>
      </c>
      <c r="F439" s="85">
        <f t="shared" si="433"/>
        <v>43</v>
      </c>
      <c r="G439" s="85">
        <f t="shared" si="433"/>
        <v>0</v>
      </c>
      <c r="H439" s="105">
        <f t="shared" ref="H439" si="434">SUM(H440:H441)</f>
        <v>0</v>
      </c>
      <c r="I439" s="76">
        <f>SUM(I440:I441)</f>
        <v>513</v>
      </c>
      <c r="J439" s="55">
        <f>SUM(J440:J441)</f>
        <v>114.5</v>
      </c>
      <c r="K439" s="55">
        <f t="shared" ref="K439:Q439" si="435">SUM(K440:K441)</f>
        <v>184</v>
      </c>
      <c r="L439" s="55">
        <f t="shared" si="435"/>
        <v>0</v>
      </c>
      <c r="M439" s="55">
        <f t="shared" si="435"/>
        <v>160</v>
      </c>
      <c r="N439" s="55">
        <f t="shared" si="435"/>
        <v>43</v>
      </c>
      <c r="O439" s="55">
        <f t="shared" si="435"/>
        <v>0</v>
      </c>
      <c r="P439" s="110">
        <f t="shared" si="435"/>
        <v>0</v>
      </c>
      <c r="Q439" s="58">
        <f t="shared" si="435"/>
        <v>501.5</v>
      </c>
    </row>
    <row r="440" spans="1:17" ht="22.8">
      <c r="A440" s="86" t="s">
        <v>176</v>
      </c>
      <c r="B440" s="94">
        <v>107</v>
      </c>
      <c r="C440" s="79">
        <v>182</v>
      </c>
      <c r="D440" s="79">
        <v>0</v>
      </c>
      <c r="E440" s="79">
        <v>158</v>
      </c>
      <c r="F440" s="79">
        <v>43</v>
      </c>
      <c r="G440" s="79">
        <v>0</v>
      </c>
      <c r="H440" s="95">
        <v>0</v>
      </c>
      <c r="I440" s="96">
        <f>SUM(B440:H440)</f>
        <v>490</v>
      </c>
      <c r="J440" s="94">
        <v>107</v>
      </c>
      <c r="K440" s="79">
        <v>182</v>
      </c>
      <c r="L440" s="79">
        <v>0</v>
      </c>
      <c r="M440" s="79">
        <v>158</v>
      </c>
      <c r="N440" s="79">
        <v>43</v>
      </c>
      <c r="O440" s="79">
        <v>0</v>
      </c>
      <c r="P440" s="95">
        <v>0</v>
      </c>
      <c r="Q440" s="64">
        <f>SUM(J440:P440)</f>
        <v>490</v>
      </c>
    </row>
    <row r="441" spans="1:17" ht="23.4" thickBot="1">
      <c r="A441" s="86" t="s">
        <v>177</v>
      </c>
      <c r="B441" s="94">
        <v>15</v>
      </c>
      <c r="C441" s="79">
        <v>4</v>
      </c>
      <c r="D441" s="79">
        <v>0</v>
      </c>
      <c r="E441" s="79">
        <v>4</v>
      </c>
      <c r="F441" s="79">
        <v>0</v>
      </c>
      <c r="G441" s="79">
        <v>0</v>
      </c>
      <c r="H441" s="95">
        <v>0</v>
      </c>
      <c r="I441" s="96">
        <f>SUM(B441:H441)</f>
        <v>23</v>
      </c>
      <c r="J441" s="94">
        <v>7.5</v>
      </c>
      <c r="K441" s="79">
        <v>2</v>
      </c>
      <c r="L441" s="79">
        <v>0</v>
      </c>
      <c r="M441" s="79">
        <v>2</v>
      </c>
      <c r="N441" s="79">
        <v>0</v>
      </c>
      <c r="O441" s="79">
        <v>0</v>
      </c>
      <c r="P441" s="95">
        <v>0</v>
      </c>
      <c r="Q441" s="64">
        <f>SUM(J441:P441)</f>
        <v>11.5</v>
      </c>
    </row>
    <row r="442" spans="1:17" s="59" customFormat="1" ht="16.5" customHeight="1" thickBot="1">
      <c r="A442" s="92" t="s">
        <v>59</v>
      </c>
      <c r="B442" s="85">
        <f>SUM(B443:B444)</f>
        <v>2</v>
      </c>
      <c r="C442" s="85">
        <f t="shared" ref="C442:H442" si="436">SUM(C443:C444)</f>
        <v>3</v>
      </c>
      <c r="D442" s="85">
        <f t="shared" si="436"/>
        <v>0</v>
      </c>
      <c r="E442" s="85">
        <f t="shared" si="436"/>
        <v>2</v>
      </c>
      <c r="F442" s="85">
        <f t="shared" si="436"/>
        <v>12</v>
      </c>
      <c r="G442" s="85">
        <f t="shared" si="436"/>
        <v>0</v>
      </c>
      <c r="H442" s="105">
        <f t="shared" si="436"/>
        <v>0</v>
      </c>
      <c r="I442" s="76">
        <f t="shared" ref="I442:Q442" si="437">SUM(I443:I444)</f>
        <v>19</v>
      </c>
      <c r="J442" s="55">
        <f t="shared" si="437"/>
        <v>255</v>
      </c>
      <c r="K442" s="55">
        <f t="shared" si="437"/>
        <v>510</v>
      </c>
      <c r="L442" s="55">
        <f t="shared" si="437"/>
        <v>0</v>
      </c>
      <c r="M442" s="55">
        <f t="shared" si="437"/>
        <v>255</v>
      </c>
      <c r="N442" s="55">
        <f t="shared" si="437"/>
        <v>1870</v>
      </c>
      <c r="O442" s="55">
        <f t="shared" si="437"/>
        <v>0</v>
      </c>
      <c r="P442" s="110">
        <f t="shared" si="437"/>
        <v>0</v>
      </c>
      <c r="Q442" s="58">
        <f t="shared" si="437"/>
        <v>2890</v>
      </c>
    </row>
    <row r="443" spans="1:17" ht="22.8">
      <c r="A443" s="93" t="s">
        <v>60</v>
      </c>
      <c r="B443" s="94">
        <v>1</v>
      </c>
      <c r="C443" s="79">
        <v>3</v>
      </c>
      <c r="D443" s="79">
        <v>0</v>
      </c>
      <c r="E443" s="79">
        <v>1</v>
      </c>
      <c r="F443" s="79">
        <v>10</v>
      </c>
      <c r="G443" s="79">
        <v>0</v>
      </c>
      <c r="H443" s="95">
        <v>0</v>
      </c>
      <c r="I443" s="96">
        <f>SUM(B443:H443)</f>
        <v>15</v>
      </c>
      <c r="J443" s="61">
        <v>170</v>
      </c>
      <c r="K443" s="62">
        <v>510</v>
      </c>
      <c r="L443" s="62">
        <v>0</v>
      </c>
      <c r="M443" s="62">
        <v>170</v>
      </c>
      <c r="N443" s="62">
        <v>1700</v>
      </c>
      <c r="O443" s="62">
        <v>0</v>
      </c>
      <c r="P443" s="63">
        <v>0</v>
      </c>
      <c r="Q443" s="64">
        <f>SUM(J443:P443)</f>
        <v>2550</v>
      </c>
    </row>
    <row r="444" spans="1:17" ht="23.4" thickBot="1">
      <c r="A444" s="93" t="s">
        <v>61</v>
      </c>
      <c r="B444" s="94">
        <v>1</v>
      </c>
      <c r="C444" s="79">
        <v>0</v>
      </c>
      <c r="D444" s="79">
        <v>0</v>
      </c>
      <c r="E444" s="79">
        <v>1</v>
      </c>
      <c r="F444" s="79">
        <v>2</v>
      </c>
      <c r="G444" s="79">
        <v>0</v>
      </c>
      <c r="H444" s="95">
        <v>0</v>
      </c>
      <c r="I444" s="96">
        <f>SUM(B444:H444)</f>
        <v>4</v>
      </c>
      <c r="J444" s="61">
        <v>85</v>
      </c>
      <c r="K444" s="62">
        <v>0</v>
      </c>
      <c r="L444" s="62">
        <v>0</v>
      </c>
      <c r="M444" s="62">
        <v>85</v>
      </c>
      <c r="N444" s="62">
        <v>170</v>
      </c>
      <c r="O444" s="62">
        <v>0</v>
      </c>
      <c r="P444" s="63">
        <v>0</v>
      </c>
      <c r="Q444" s="64">
        <f>SUM(J444:P444)</f>
        <v>340</v>
      </c>
    </row>
    <row r="445" spans="1:17" s="59" customFormat="1" ht="16.5" customHeight="1" thickBot="1">
      <c r="A445" s="92" t="s">
        <v>62</v>
      </c>
      <c r="B445" s="85">
        <f>SUM(B446:B447)</f>
        <v>0</v>
      </c>
      <c r="C445" s="85">
        <f t="shared" ref="C445:H445" si="438">SUM(C446:C447)</f>
        <v>0</v>
      </c>
      <c r="D445" s="85">
        <f>SUM(D446:D447)</f>
        <v>0</v>
      </c>
      <c r="E445" s="85">
        <f t="shared" si="438"/>
        <v>0</v>
      </c>
      <c r="F445" s="85">
        <f t="shared" si="438"/>
        <v>0</v>
      </c>
      <c r="G445" s="85">
        <f t="shared" si="438"/>
        <v>0</v>
      </c>
      <c r="H445" s="105">
        <f t="shared" si="438"/>
        <v>0</v>
      </c>
      <c r="I445" s="76">
        <f t="shared" ref="I445:Q445" si="439">SUM(I446:I447)</f>
        <v>0</v>
      </c>
      <c r="J445" s="55">
        <f t="shared" si="439"/>
        <v>0</v>
      </c>
      <c r="K445" s="55">
        <f t="shared" si="439"/>
        <v>0</v>
      </c>
      <c r="L445" s="55">
        <f t="shared" si="439"/>
        <v>0</v>
      </c>
      <c r="M445" s="55">
        <f t="shared" si="439"/>
        <v>0</v>
      </c>
      <c r="N445" s="55">
        <f t="shared" si="439"/>
        <v>0</v>
      </c>
      <c r="O445" s="55">
        <f t="shared" si="439"/>
        <v>0</v>
      </c>
      <c r="P445" s="110">
        <f t="shared" si="439"/>
        <v>0</v>
      </c>
      <c r="Q445" s="58">
        <f t="shared" si="439"/>
        <v>0</v>
      </c>
    </row>
    <row r="446" spans="1:17" ht="22.8">
      <c r="A446" s="93" t="s">
        <v>63</v>
      </c>
      <c r="B446" s="94">
        <v>0</v>
      </c>
      <c r="C446" s="79">
        <v>0</v>
      </c>
      <c r="D446" s="79">
        <v>0</v>
      </c>
      <c r="E446" s="79">
        <v>0</v>
      </c>
      <c r="F446" s="79">
        <v>0</v>
      </c>
      <c r="G446" s="79">
        <v>0</v>
      </c>
      <c r="H446" s="95">
        <v>0</v>
      </c>
      <c r="I446" s="96">
        <f>SUM(B446:H446)</f>
        <v>0</v>
      </c>
      <c r="J446" s="94">
        <v>0</v>
      </c>
      <c r="K446" s="79">
        <v>0</v>
      </c>
      <c r="L446" s="79">
        <v>0</v>
      </c>
      <c r="M446" s="79">
        <v>0</v>
      </c>
      <c r="N446" s="79">
        <v>0</v>
      </c>
      <c r="O446" s="79">
        <v>0</v>
      </c>
      <c r="P446" s="95">
        <v>0</v>
      </c>
      <c r="Q446" s="96">
        <f>SUM(J446:P446)</f>
        <v>0</v>
      </c>
    </row>
    <row r="447" spans="1:17" ht="23.4" thickBot="1">
      <c r="A447" s="93" t="s">
        <v>64</v>
      </c>
      <c r="B447" s="94">
        <v>0</v>
      </c>
      <c r="C447" s="79">
        <v>0</v>
      </c>
      <c r="D447" s="79">
        <v>0</v>
      </c>
      <c r="E447" s="79">
        <v>0</v>
      </c>
      <c r="F447" s="79">
        <v>0</v>
      </c>
      <c r="G447" s="79">
        <v>0</v>
      </c>
      <c r="H447" s="95">
        <v>0</v>
      </c>
      <c r="I447" s="96">
        <f>SUM(B447:H447)</f>
        <v>0</v>
      </c>
      <c r="J447" s="94">
        <v>0</v>
      </c>
      <c r="K447" s="79">
        <v>0</v>
      </c>
      <c r="L447" s="79">
        <v>0</v>
      </c>
      <c r="M447" s="79">
        <v>0</v>
      </c>
      <c r="N447" s="79">
        <v>0</v>
      </c>
      <c r="O447" s="79">
        <v>0</v>
      </c>
      <c r="P447" s="95">
        <v>0</v>
      </c>
      <c r="Q447" s="96">
        <f>SUM(J447:P447)</f>
        <v>0</v>
      </c>
    </row>
    <row r="448" spans="1:17" s="59" customFormat="1" ht="16.5" customHeight="1" thickBot="1">
      <c r="A448" s="92" t="s">
        <v>65</v>
      </c>
      <c r="B448" s="85">
        <f>SUM(B449:B450)</f>
        <v>2</v>
      </c>
      <c r="C448" s="85">
        <f t="shared" ref="C448:H448" si="440">SUM(C449:C450)</f>
        <v>1</v>
      </c>
      <c r="D448" s="85">
        <f t="shared" si="440"/>
        <v>0</v>
      </c>
      <c r="E448" s="85">
        <f t="shared" si="440"/>
        <v>0</v>
      </c>
      <c r="F448" s="85">
        <f t="shared" si="440"/>
        <v>14</v>
      </c>
      <c r="G448" s="85">
        <f t="shared" si="440"/>
        <v>0</v>
      </c>
      <c r="H448" s="105">
        <f t="shared" si="440"/>
        <v>0</v>
      </c>
      <c r="I448" s="76">
        <f t="shared" ref="I448:Q448" si="441">SUM(I449:I450)</f>
        <v>17</v>
      </c>
      <c r="J448" s="85">
        <f t="shared" si="441"/>
        <v>645</v>
      </c>
      <c r="K448" s="85">
        <f t="shared" si="441"/>
        <v>430</v>
      </c>
      <c r="L448" s="85">
        <f t="shared" si="441"/>
        <v>0</v>
      </c>
      <c r="M448" s="85">
        <f t="shared" si="441"/>
        <v>0</v>
      </c>
      <c r="N448" s="85">
        <f t="shared" si="441"/>
        <v>6020</v>
      </c>
      <c r="O448" s="85">
        <f t="shared" si="441"/>
        <v>0</v>
      </c>
      <c r="P448" s="105">
        <f t="shared" si="441"/>
        <v>0</v>
      </c>
      <c r="Q448" s="76">
        <f t="shared" si="441"/>
        <v>7095</v>
      </c>
    </row>
    <row r="449" spans="1:17" ht="22.8">
      <c r="A449" s="93" t="s">
        <v>66</v>
      </c>
      <c r="B449" s="94">
        <v>1</v>
      </c>
      <c r="C449" s="79">
        <v>1</v>
      </c>
      <c r="D449" s="79">
        <v>0</v>
      </c>
      <c r="E449" s="79">
        <v>0</v>
      </c>
      <c r="F449" s="79">
        <v>14</v>
      </c>
      <c r="G449" s="79">
        <v>0</v>
      </c>
      <c r="H449" s="95">
        <v>0</v>
      </c>
      <c r="I449" s="96">
        <f>SUM(B449:H449)</f>
        <v>16</v>
      </c>
      <c r="J449" s="94">
        <v>430</v>
      </c>
      <c r="K449" s="79">
        <v>430</v>
      </c>
      <c r="L449" s="79">
        <v>0</v>
      </c>
      <c r="M449" s="79">
        <v>0</v>
      </c>
      <c r="N449" s="79">
        <v>6020</v>
      </c>
      <c r="O449" s="79">
        <v>0</v>
      </c>
      <c r="P449" s="95">
        <v>0</v>
      </c>
      <c r="Q449" s="96">
        <f>SUM(J449:P449)</f>
        <v>6880</v>
      </c>
    </row>
    <row r="450" spans="1:17" ht="23.4" thickBot="1">
      <c r="A450" s="93" t="s">
        <v>67</v>
      </c>
      <c r="B450" s="94">
        <v>1</v>
      </c>
      <c r="C450" s="79">
        <v>0</v>
      </c>
      <c r="D450" s="79">
        <v>0</v>
      </c>
      <c r="E450" s="79">
        <v>0</v>
      </c>
      <c r="F450" s="79">
        <v>0</v>
      </c>
      <c r="G450" s="79">
        <v>0</v>
      </c>
      <c r="H450" s="95">
        <v>0</v>
      </c>
      <c r="I450" s="96">
        <f>SUM(B450:H450)</f>
        <v>1</v>
      </c>
      <c r="J450" s="94">
        <v>215</v>
      </c>
      <c r="K450" s="79">
        <v>0</v>
      </c>
      <c r="L450" s="79">
        <v>0</v>
      </c>
      <c r="M450" s="79">
        <v>0</v>
      </c>
      <c r="N450" s="79">
        <v>0</v>
      </c>
      <c r="O450" s="79">
        <v>0</v>
      </c>
      <c r="P450" s="95">
        <v>0</v>
      </c>
      <c r="Q450" s="96">
        <f>SUM(J450:P450)</f>
        <v>215</v>
      </c>
    </row>
    <row r="451" spans="1:17" s="59" customFormat="1" ht="16.5" customHeight="1" thickBot="1">
      <c r="A451" s="92" t="s">
        <v>68</v>
      </c>
      <c r="B451" s="85">
        <f>SUM(B452:B468)</f>
        <v>15840</v>
      </c>
      <c r="C451" s="85">
        <f t="shared" ref="C451:H451" si="442">SUM(C452:C468)</f>
        <v>0</v>
      </c>
      <c r="D451" s="85">
        <f t="shared" si="442"/>
        <v>454947</v>
      </c>
      <c r="E451" s="85">
        <f t="shared" si="442"/>
        <v>141605</v>
      </c>
      <c r="F451" s="85">
        <f t="shared" si="442"/>
        <v>72542</v>
      </c>
      <c r="G451" s="85">
        <f>SUM(G452:G468)</f>
        <v>44400</v>
      </c>
      <c r="H451" s="105">
        <f t="shared" si="442"/>
        <v>8783</v>
      </c>
      <c r="I451" s="76">
        <f t="shared" ref="I451:Q451" si="443">SUM(I452:I468)</f>
        <v>738117</v>
      </c>
      <c r="J451" s="85">
        <f t="shared" si="443"/>
        <v>59783.7</v>
      </c>
      <c r="K451" s="85">
        <f t="shared" si="443"/>
        <v>0</v>
      </c>
      <c r="L451" s="85">
        <f t="shared" si="443"/>
        <v>1725301.2999999998</v>
      </c>
      <c r="M451" s="85">
        <f t="shared" si="443"/>
        <v>538511.79999999993</v>
      </c>
      <c r="N451" s="85">
        <f t="shared" si="443"/>
        <v>219817.09999999998</v>
      </c>
      <c r="O451" s="85">
        <f t="shared" si="443"/>
        <v>155479.99999999997</v>
      </c>
      <c r="P451" s="105">
        <f t="shared" si="443"/>
        <v>34465.999999999993</v>
      </c>
      <c r="Q451" s="76">
        <f t="shared" si="443"/>
        <v>2733359.9</v>
      </c>
    </row>
    <row r="452" spans="1:17" ht="22.5" customHeight="1">
      <c r="A452" s="93" t="s">
        <v>69</v>
      </c>
      <c r="B452" s="94">
        <v>4</v>
      </c>
      <c r="C452" s="79">
        <v>0</v>
      </c>
      <c r="D452" s="79">
        <v>0</v>
      </c>
      <c r="E452" s="79">
        <v>0</v>
      </c>
      <c r="F452" s="79">
        <v>0</v>
      </c>
      <c r="G452" s="79">
        <v>0</v>
      </c>
      <c r="H452" s="95">
        <v>0</v>
      </c>
      <c r="I452" s="96">
        <f t="shared" ref="I452:I468" si="444">SUM(B452:H452)</f>
        <v>4</v>
      </c>
      <c r="J452" s="94">
        <v>13.6</v>
      </c>
      <c r="K452" s="79">
        <v>0</v>
      </c>
      <c r="L452" s="79">
        <v>0</v>
      </c>
      <c r="M452" s="79">
        <v>0</v>
      </c>
      <c r="N452" s="79">
        <v>0</v>
      </c>
      <c r="O452" s="79">
        <v>0</v>
      </c>
      <c r="P452" s="95">
        <v>0</v>
      </c>
      <c r="Q452" s="96">
        <f t="shared" ref="Q452:Q468" si="445">SUM(J452:P452)</f>
        <v>13.6</v>
      </c>
    </row>
    <row r="453" spans="1:17" ht="22.5" customHeight="1">
      <c r="A453" s="93" t="s">
        <v>181</v>
      </c>
      <c r="B453" s="94">
        <v>0</v>
      </c>
      <c r="C453" s="79">
        <v>0</v>
      </c>
      <c r="D453" s="79">
        <v>0</v>
      </c>
      <c r="E453" s="79">
        <v>0</v>
      </c>
      <c r="F453" s="79">
        <v>0</v>
      </c>
      <c r="G453" s="79">
        <v>0</v>
      </c>
      <c r="H453" s="95">
        <v>0</v>
      </c>
      <c r="I453" s="96">
        <f t="shared" si="444"/>
        <v>0</v>
      </c>
      <c r="J453" s="94">
        <v>0</v>
      </c>
      <c r="K453" s="79">
        <v>0</v>
      </c>
      <c r="L453" s="79">
        <v>0</v>
      </c>
      <c r="M453" s="79">
        <v>0</v>
      </c>
      <c r="N453" s="79">
        <v>0</v>
      </c>
      <c r="O453" s="79">
        <v>0</v>
      </c>
      <c r="P453" s="95">
        <v>0</v>
      </c>
      <c r="Q453" s="96">
        <f t="shared" si="445"/>
        <v>0</v>
      </c>
    </row>
    <row r="454" spans="1:17" ht="15.75" customHeight="1">
      <c r="A454" s="93" t="s">
        <v>70</v>
      </c>
      <c r="B454" s="94">
        <v>10151</v>
      </c>
      <c r="C454" s="79">
        <v>0</v>
      </c>
      <c r="D454" s="79">
        <v>295184</v>
      </c>
      <c r="E454" s="79">
        <v>95312</v>
      </c>
      <c r="F454" s="79">
        <v>29009</v>
      </c>
      <c r="G454" s="79">
        <v>23200</v>
      </c>
      <c r="H454" s="95">
        <v>6683</v>
      </c>
      <c r="I454" s="96">
        <f t="shared" si="444"/>
        <v>459539</v>
      </c>
      <c r="J454" s="94">
        <v>46694.6</v>
      </c>
      <c r="K454" s="79">
        <v>0</v>
      </c>
      <c r="L454" s="79">
        <v>1357846.4</v>
      </c>
      <c r="M454" s="79">
        <v>438435.19999999995</v>
      </c>
      <c r="N454" s="79">
        <v>133441.4</v>
      </c>
      <c r="O454" s="79">
        <v>106719.99999999999</v>
      </c>
      <c r="P454" s="95">
        <v>30741.8</v>
      </c>
      <c r="Q454" s="96">
        <f t="shared" si="445"/>
        <v>2113879.4</v>
      </c>
    </row>
    <row r="455" spans="1:17" ht="22.8">
      <c r="A455" s="93" t="s">
        <v>71</v>
      </c>
      <c r="B455" s="94">
        <v>5685</v>
      </c>
      <c r="C455" s="79">
        <v>0</v>
      </c>
      <c r="D455" s="79">
        <v>159763</v>
      </c>
      <c r="E455" s="79">
        <v>41766</v>
      </c>
      <c r="F455" s="79">
        <v>33865</v>
      </c>
      <c r="G455" s="79">
        <v>21200</v>
      </c>
      <c r="H455" s="95">
        <v>1208</v>
      </c>
      <c r="I455" s="96">
        <f t="shared" si="444"/>
        <v>263487</v>
      </c>
      <c r="J455" s="94">
        <v>13075.499999999998</v>
      </c>
      <c r="K455" s="79">
        <v>0</v>
      </c>
      <c r="L455" s="79">
        <v>367454.89999999997</v>
      </c>
      <c r="M455" s="79">
        <v>96061.799999999988</v>
      </c>
      <c r="N455" s="79">
        <v>77889.5</v>
      </c>
      <c r="O455" s="79">
        <v>48759.999999999993</v>
      </c>
      <c r="P455" s="95">
        <v>2778.3999999999996</v>
      </c>
      <c r="Q455" s="96">
        <f t="shared" si="445"/>
        <v>606020.1</v>
      </c>
    </row>
    <row r="456" spans="1:17">
      <c r="A456" s="93" t="s">
        <v>72</v>
      </c>
      <c r="B456" s="94">
        <v>0</v>
      </c>
      <c r="C456" s="79">
        <v>0</v>
      </c>
      <c r="D456" s="79">
        <v>0</v>
      </c>
      <c r="E456" s="79">
        <v>2</v>
      </c>
      <c r="F456" s="79">
        <v>1</v>
      </c>
      <c r="G456" s="79">
        <v>0</v>
      </c>
      <c r="H456" s="95">
        <v>0</v>
      </c>
      <c r="I456" s="96">
        <f t="shared" si="444"/>
        <v>3</v>
      </c>
      <c r="J456" s="94">
        <v>0</v>
      </c>
      <c r="K456" s="79">
        <v>0</v>
      </c>
      <c r="L456" s="79">
        <v>0</v>
      </c>
      <c r="M456" s="79">
        <v>16</v>
      </c>
      <c r="N456" s="79">
        <v>8</v>
      </c>
      <c r="O456" s="79">
        <v>0</v>
      </c>
      <c r="P456" s="95">
        <v>0</v>
      </c>
      <c r="Q456" s="96">
        <f t="shared" si="445"/>
        <v>24</v>
      </c>
    </row>
    <row r="457" spans="1:17" ht="15.75" customHeight="1">
      <c r="A457" s="93" t="s">
        <v>73</v>
      </c>
      <c r="B457" s="94">
        <v>0</v>
      </c>
      <c r="C457" s="79">
        <v>0</v>
      </c>
      <c r="D457" s="79">
        <v>0</v>
      </c>
      <c r="E457" s="79">
        <v>4</v>
      </c>
      <c r="F457" s="79">
        <v>5</v>
      </c>
      <c r="G457" s="79">
        <v>0</v>
      </c>
      <c r="H457" s="95">
        <v>0</v>
      </c>
      <c r="I457" s="96">
        <f t="shared" si="444"/>
        <v>9</v>
      </c>
      <c r="J457" s="94">
        <v>0</v>
      </c>
      <c r="K457" s="79">
        <v>0</v>
      </c>
      <c r="L457" s="79">
        <v>0</v>
      </c>
      <c r="M457" s="79">
        <v>24</v>
      </c>
      <c r="N457" s="79">
        <v>30</v>
      </c>
      <c r="O457" s="79">
        <v>0</v>
      </c>
      <c r="P457" s="95">
        <v>0</v>
      </c>
      <c r="Q457" s="96">
        <f t="shared" si="445"/>
        <v>54</v>
      </c>
    </row>
    <row r="458" spans="1:17" ht="15.75" customHeight="1">
      <c r="A458" s="93" t="s">
        <v>74</v>
      </c>
      <c r="B458" s="94">
        <v>0</v>
      </c>
      <c r="C458" s="79">
        <v>0</v>
      </c>
      <c r="D458" s="79">
        <v>0</v>
      </c>
      <c r="E458" s="79">
        <v>60</v>
      </c>
      <c r="F458" s="79">
        <v>40</v>
      </c>
      <c r="G458" s="79">
        <v>0</v>
      </c>
      <c r="H458" s="95">
        <v>0</v>
      </c>
      <c r="I458" s="96">
        <f t="shared" si="444"/>
        <v>100</v>
      </c>
      <c r="J458" s="94">
        <v>0</v>
      </c>
      <c r="K458" s="79">
        <v>0</v>
      </c>
      <c r="L458" s="79">
        <v>0</v>
      </c>
      <c r="M458" s="79">
        <v>240</v>
      </c>
      <c r="N458" s="79">
        <v>160</v>
      </c>
      <c r="O458" s="79">
        <v>0</v>
      </c>
      <c r="P458" s="95">
        <v>0</v>
      </c>
      <c r="Q458" s="96">
        <f t="shared" si="445"/>
        <v>400</v>
      </c>
    </row>
    <row r="459" spans="1:17" ht="15.75" customHeight="1">
      <c r="A459" s="93" t="s">
        <v>75</v>
      </c>
      <c r="B459" s="94">
        <v>0</v>
      </c>
      <c r="C459" s="79">
        <v>0</v>
      </c>
      <c r="D459" s="79">
        <v>0</v>
      </c>
      <c r="E459" s="79">
        <v>11</v>
      </c>
      <c r="F459" s="79">
        <v>3</v>
      </c>
      <c r="G459" s="79">
        <v>0</v>
      </c>
      <c r="H459" s="95">
        <v>0</v>
      </c>
      <c r="I459" s="96">
        <f t="shared" si="444"/>
        <v>14</v>
      </c>
      <c r="J459" s="94">
        <v>0</v>
      </c>
      <c r="K459" s="79">
        <v>0</v>
      </c>
      <c r="L459" s="79">
        <v>0</v>
      </c>
      <c r="M459" s="79">
        <v>33</v>
      </c>
      <c r="N459" s="79">
        <v>9</v>
      </c>
      <c r="O459" s="79">
        <v>0</v>
      </c>
      <c r="P459" s="95">
        <v>0</v>
      </c>
      <c r="Q459" s="96">
        <f t="shared" si="445"/>
        <v>42</v>
      </c>
    </row>
    <row r="460" spans="1:17" ht="15.75" customHeight="1">
      <c r="A460" s="93" t="s">
        <v>76</v>
      </c>
      <c r="B460" s="94">
        <v>0</v>
      </c>
      <c r="C460" s="79">
        <v>0</v>
      </c>
      <c r="D460" s="79">
        <v>0</v>
      </c>
      <c r="E460" s="79">
        <v>68</v>
      </c>
      <c r="F460" s="79">
        <v>77</v>
      </c>
      <c r="G460" s="79">
        <v>0</v>
      </c>
      <c r="H460" s="95">
        <v>0</v>
      </c>
      <c r="I460" s="96">
        <f t="shared" si="444"/>
        <v>145</v>
      </c>
      <c r="J460" s="94">
        <v>0</v>
      </c>
      <c r="K460" s="79">
        <v>0</v>
      </c>
      <c r="L460" s="79">
        <v>0</v>
      </c>
      <c r="M460" s="79">
        <v>136</v>
      </c>
      <c r="N460" s="79">
        <v>154</v>
      </c>
      <c r="O460" s="79">
        <v>0</v>
      </c>
      <c r="P460" s="95">
        <v>0</v>
      </c>
      <c r="Q460" s="96">
        <f t="shared" si="445"/>
        <v>290</v>
      </c>
    </row>
    <row r="461" spans="1:17" ht="15.75" customHeight="1">
      <c r="A461" s="93" t="s">
        <v>182</v>
      </c>
      <c r="B461" s="94">
        <v>0</v>
      </c>
      <c r="C461" s="79">
        <v>0</v>
      </c>
      <c r="D461" s="79">
        <v>0</v>
      </c>
      <c r="E461" s="79">
        <v>1123</v>
      </c>
      <c r="F461" s="79">
        <v>3353</v>
      </c>
      <c r="G461" s="79">
        <v>0</v>
      </c>
      <c r="H461" s="95">
        <v>707</v>
      </c>
      <c r="I461" s="96">
        <f t="shared" si="444"/>
        <v>5183</v>
      </c>
      <c r="J461" s="94">
        <v>0</v>
      </c>
      <c r="K461" s="79">
        <v>0</v>
      </c>
      <c r="L461" s="79">
        <v>0</v>
      </c>
      <c r="M461" s="79">
        <v>1347.6</v>
      </c>
      <c r="N461" s="79">
        <v>4023.6</v>
      </c>
      <c r="O461" s="79">
        <v>0</v>
      </c>
      <c r="P461" s="95">
        <v>848.4</v>
      </c>
      <c r="Q461" s="96">
        <f t="shared" si="445"/>
        <v>6219.5999999999995</v>
      </c>
    </row>
    <row r="462" spans="1:17" ht="15.75" customHeight="1">
      <c r="A462" s="93" t="s">
        <v>183</v>
      </c>
      <c r="B462" s="94">
        <v>0</v>
      </c>
      <c r="C462" s="79">
        <v>0</v>
      </c>
      <c r="D462" s="79">
        <v>0</v>
      </c>
      <c r="E462" s="79">
        <v>797</v>
      </c>
      <c r="F462" s="79">
        <v>1113</v>
      </c>
      <c r="G462" s="79">
        <v>0</v>
      </c>
      <c r="H462" s="95">
        <v>0</v>
      </c>
      <c r="I462" s="96">
        <f t="shared" si="444"/>
        <v>1910</v>
      </c>
      <c r="J462" s="94">
        <v>0</v>
      </c>
      <c r="K462" s="79">
        <v>0</v>
      </c>
      <c r="L462" s="79">
        <v>0</v>
      </c>
      <c r="M462" s="79">
        <v>797</v>
      </c>
      <c r="N462" s="79">
        <v>1113</v>
      </c>
      <c r="O462" s="79">
        <v>0</v>
      </c>
      <c r="P462" s="95">
        <v>0</v>
      </c>
      <c r="Q462" s="96">
        <f t="shared" si="445"/>
        <v>1910</v>
      </c>
    </row>
    <row r="463" spans="1:17" ht="15.75" customHeight="1">
      <c r="A463" s="93" t="s">
        <v>184</v>
      </c>
      <c r="B463" s="94">
        <v>0</v>
      </c>
      <c r="C463" s="79">
        <v>0</v>
      </c>
      <c r="D463" s="79">
        <v>0</v>
      </c>
      <c r="E463" s="79">
        <v>647</v>
      </c>
      <c r="F463" s="79">
        <v>911</v>
      </c>
      <c r="G463" s="79">
        <v>0</v>
      </c>
      <c r="H463" s="95">
        <v>0</v>
      </c>
      <c r="I463" s="96">
        <f t="shared" si="444"/>
        <v>1558</v>
      </c>
      <c r="J463" s="94">
        <v>0</v>
      </c>
      <c r="K463" s="79">
        <v>0</v>
      </c>
      <c r="L463" s="79">
        <v>0</v>
      </c>
      <c r="M463" s="79">
        <v>517.6</v>
      </c>
      <c r="N463" s="79">
        <v>728.80000000000007</v>
      </c>
      <c r="O463" s="79">
        <v>0</v>
      </c>
      <c r="P463" s="95">
        <v>0</v>
      </c>
      <c r="Q463" s="96">
        <f t="shared" si="445"/>
        <v>1246.4000000000001</v>
      </c>
    </row>
    <row r="464" spans="1:17" ht="15.75" customHeight="1">
      <c r="A464" s="86" t="s">
        <v>185</v>
      </c>
      <c r="B464" s="94">
        <v>0</v>
      </c>
      <c r="C464" s="79">
        <v>0</v>
      </c>
      <c r="D464" s="79">
        <v>0</v>
      </c>
      <c r="E464" s="79">
        <v>672</v>
      </c>
      <c r="F464" s="79">
        <v>2550</v>
      </c>
      <c r="G464" s="79">
        <v>0</v>
      </c>
      <c r="H464" s="95">
        <v>117</v>
      </c>
      <c r="I464" s="96">
        <f t="shared" si="444"/>
        <v>3339</v>
      </c>
      <c r="J464" s="94">
        <v>0</v>
      </c>
      <c r="K464" s="79">
        <v>0</v>
      </c>
      <c r="L464" s="79">
        <v>0</v>
      </c>
      <c r="M464" s="79">
        <v>403.2</v>
      </c>
      <c r="N464" s="79">
        <v>1530</v>
      </c>
      <c r="O464" s="79">
        <v>0</v>
      </c>
      <c r="P464" s="95">
        <v>70.2</v>
      </c>
      <c r="Q464" s="96">
        <f t="shared" si="445"/>
        <v>2003.4</v>
      </c>
    </row>
    <row r="465" spans="1:17" ht="15.75" customHeight="1">
      <c r="A465" s="97" t="s">
        <v>186</v>
      </c>
      <c r="B465" s="94">
        <v>0</v>
      </c>
      <c r="C465" s="79">
        <v>0</v>
      </c>
      <c r="D465" s="79">
        <v>0</v>
      </c>
      <c r="E465" s="79">
        <v>432</v>
      </c>
      <c r="F465" s="79">
        <v>838</v>
      </c>
      <c r="G465" s="79">
        <v>0</v>
      </c>
      <c r="H465" s="95">
        <v>0</v>
      </c>
      <c r="I465" s="96">
        <f t="shared" si="444"/>
        <v>1270</v>
      </c>
      <c r="J465" s="94">
        <v>0</v>
      </c>
      <c r="K465" s="79">
        <v>0</v>
      </c>
      <c r="L465" s="79">
        <v>0</v>
      </c>
      <c r="M465" s="79">
        <v>216</v>
      </c>
      <c r="N465" s="79">
        <v>419</v>
      </c>
      <c r="O465" s="79">
        <v>0</v>
      </c>
      <c r="P465" s="95">
        <v>0</v>
      </c>
      <c r="Q465" s="96">
        <f t="shared" si="445"/>
        <v>635</v>
      </c>
    </row>
    <row r="466" spans="1:17" ht="15.75" customHeight="1">
      <c r="A466" s="97" t="s">
        <v>187</v>
      </c>
      <c r="B466" s="94">
        <v>0</v>
      </c>
      <c r="C466" s="79">
        <v>0</v>
      </c>
      <c r="D466" s="79">
        <v>0</v>
      </c>
      <c r="E466" s="79">
        <v>711</v>
      </c>
      <c r="F466" s="79">
        <v>777</v>
      </c>
      <c r="G466" s="79">
        <v>0</v>
      </c>
      <c r="H466" s="95">
        <v>68</v>
      </c>
      <c r="I466" s="96">
        <f t="shared" si="444"/>
        <v>1556</v>
      </c>
      <c r="J466" s="94">
        <v>0</v>
      </c>
      <c r="K466" s="79">
        <v>0</v>
      </c>
      <c r="L466" s="79">
        <v>0</v>
      </c>
      <c r="M466" s="79">
        <v>284.40000000000003</v>
      </c>
      <c r="N466" s="79">
        <v>310.8</v>
      </c>
      <c r="O466" s="79">
        <v>0</v>
      </c>
      <c r="P466" s="95">
        <v>27.200000000000003</v>
      </c>
      <c r="Q466" s="96">
        <f t="shared" si="445"/>
        <v>622.40000000000009</v>
      </c>
    </row>
    <row r="467" spans="1:17" ht="15.75" customHeight="1">
      <c r="A467" s="86" t="s">
        <v>188</v>
      </c>
      <c r="B467" s="94">
        <v>0</v>
      </c>
      <c r="C467" s="79">
        <v>0</v>
      </c>
      <c r="D467" s="79">
        <v>0</v>
      </c>
      <c r="E467" s="79">
        <v>0</v>
      </c>
      <c r="F467" s="79">
        <v>0</v>
      </c>
      <c r="G467" s="79">
        <v>0</v>
      </c>
      <c r="H467" s="95">
        <v>0</v>
      </c>
      <c r="I467" s="96">
        <f t="shared" si="444"/>
        <v>0</v>
      </c>
      <c r="J467" s="94">
        <v>0</v>
      </c>
      <c r="K467" s="79">
        <v>0</v>
      </c>
      <c r="L467" s="79">
        <v>0</v>
      </c>
      <c r="M467" s="79">
        <v>0</v>
      </c>
      <c r="N467" s="79">
        <v>0</v>
      </c>
      <c r="O467" s="79">
        <v>0</v>
      </c>
      <c r="P467" s="95">
        <v>0</v>
      </c>
      <c r="Q467" s="96">
        <f t="shared" si="445"/>
        <v>0</v>
      </c>
    </row>
    <row r="468" spans="1:17" ht="15.75" customHeight="1" thickBot="1">
      <c r="A468" s="86" t="s">
        <v>189</v>
      </c>
      <c r="B468" s="94">
        <v>0</v>
      </c>
      <c r="C468" s="79">
        <v>0</v>
      </c>
      <c r="D468" s="79">
        <v>0</v>
      </c>
      <c r="E468" s="79">
        <v>0</v>
      </c>
      <c r="F468" s="79">
        <v>0</v>
      </c>
      <c r="G468" s="79">
        <v>0</v>
      </c>
      <c r="H468" s="95">
        <v>0</v>
      </c>
      <c r="I468" s="96">
        <f t="shared" si="444"/>
        <v>0</v>
      </c>
      <c r="J468" s="94">
        <v>0</v>
      </c>
      <c r="K468" s="79">
        <v>0</v>
      </c>
      <c r="L468" s="79">
        <v>0</v>
      </c>
      <c r="M468" s="79">
        <v>0</v>
      </c>
      <c r="N468" s="79">
        <v>0</v>
      </c>
      <c r="O468" s="79">
        <v>0</v>
      </c>
      <c r="P468" s="95">
        <v>0</v>
      </c>
      <c r="Q468" s="96">
        <f t="shared" si="445"/>
        <v>0</v>
      </c>
    </row>
    <row r="469" spans="1:17" s="59" customFormat="1" ht="16.5" customHeight="1" thickBot="1">
      <c r="A469" s="92" t="s">
        <v>85</v>
      </c>
      <c r="B469" s="85">
        <f>SUM(B470:B471)</f>
        <v>0</v>
      </c>
      <c r="C469" s="85">
        <f t="shared" ref="C469:I469" si="446">SUM(C470:C471)</f>
        <v>0</v>
      </c>
      <c r="D469" s="85">
        <f t="shared" si="446"/>
        <v>22</v>
      </c>
      <c r="E469" s="85">
        <f t="shared" si="446"/>
        <v>49</v>
      </c>
      <c r="F469" s="85">
        <f t="shared" si="446"/>
        <v>6</v>
      </c>
      <c r="G469" s="85">
        <f t="shared" si="446"/>
        <v>0</v>
      </c>
      <c r="H469" s="105">
        <f t="shared" si="446"/>
        <v>0</v>
      </c>
      <c r="I469" s="76">
        <f t="shared" si="446"/>
        <v>77</v>
      </c>
      <c r="J469" s="85">
        <f t="shared" ref="J469:Q469" si="447">SUM(J470:J471)</f>
        <v>0</v>
      </c>
      <c r="K469" s="85">
        <f t="shared" si="447"/>
        <v>0</v>
      </c>
      <c r="L469" s="85">
        <f t="shared" si="447"/>
        <v>660</v>
      </c>
      <c r="M469" s="85">
        <f t="shared" si="447"/>
        <v>1694</v>
      </c>
      <c r="N469" s="85">
        <f t="shared" si="447"/>
        <v>132</v>
      </c>
      <c r="O469" s="85">
        <f t="shared" si="447"/>
        <v>0</v>
      </c>
      <c r="P469" s="105">
        <f t="shared" si="447"/>
        <v>0</v>
      </c>
      <c r="Q469" s="76">
        <f t="shared" si="447"/>
        <v>2486</v>
      </c>
    </row>
    <row r="470" spans="1:17" ht="15.75" customHeight="1">
      <c r="A470" s="86" t="s">
        <v>86</v>
      </c>
      <c r="B470" s="94">
        <v>0</v>
      </c>
      <c r="C470" s="79">
        <v>0</v>
      </c>
      <c r="D470" s="79">
        <v>8</v>
      </c>
      <c r="E470" s="79">
        <v>28</v>
      </c>
      <c r="F470" s="79">
        <v>0</v>
      </c>
      <c r="G470" s="79">
        <v>0</v>
      </c>
      <c r="H470" s="95">
        <v>0</v>
      </c>
      <c r="I470" s="96">
        <f>SUM(B470:H470)</f>
        <v>36</v>
      </c>
      <c r="J470" s="94">
        <v>0</v>
      </c>
      <c r="K470" s="79">
        <v>0</v>
      </c>
      <c r="L470" s="79">
        <v>352</v>
      </c>
      <c r="M470" s="79">
        <v>1232</v>
      </c>
      <c r="N470" s="79">
        <v>0</v>
      </c>
      <c r="O470" s="79">
        <v>0</v>
      </c>
      <c r="P470" s="95">
        <v>0</v>
      </c>
      <c r="Q470" s="96">
        <f>SUM(J470:P470)</f>
        <v>1584</v>
      </c>
    </row>
    <row r="471" spans="1:17" ht="15.75" customHeight="1" thickBot="1">
      <c r="A471" s="86" t="s">
        <v>87</v>
      </c>
      <c r="B471" s="94">
        <v>0</v>
      </c>
      <c r="C471" s="79">
        <v>0</v>
      </c>
      <c r="D471" s="79">
        <v>14</v>
      </c>
      <c r="E471" s="79">
        <v>21</v>
      </c>
      <c r="F471" s="79">
        <v>6</v>
      </c>
      <c r="G471" s="79">
        <v>0</v>
      </c>
      <c r="H471" s="95">
        <v>0</v>
      </c>
      <c r="I471" s="96">
        <f>SUM(B471:H471)</f>
        <v>41</v>
      </c>
      <c r="J471" s="94">
        <v>0</v>
      </c>
      <c r="K471" s="79">
        <v>0</v>
      </c>
      <c r="L471" s="79">
        <v>308</v>
      </c>
      <c r="M471" s="79">
        <v>462</v>
      </c>
      <c r="N471" s="79">
        <v>132</v>
      </c>
      <c r="O471" s="79">
        <v>0</v>
      </c>
      <c r="P471" s="95">
        <v>0</v>
      </c>
      <c r="Q471" s="96">
        <f>SUM(J471:P471)</f>
        <v>902</v>
      </c>
    </row>
    <row r="472" spans="1:17" s="59" customFormat="1" ht="16.5" customHeight="1" thickBot="1">
      <c r="A472" s="92" t="s">
        <v>88</v>
      </c>
      <c r="B472" s="85">
        <f>SUM(B473:B504)</f>
        <v>114252</v>
      </c>
      <c r="C472" s="85">
        <f t="shared" ref="C472:G472" si="448">SUM(C473:C504)</f>
        <v>0</v>
      </c>
      <c r="D472" s="85">
        <f t="shared" si="448"/>
        <v>1274903</v>
      </c>
      <c r="E472" s="85">
        <f t="shared" si="448"/>
        <v>251376</v>
      </c>
      <c r="F472" s="85">
        <f t="shared" si="448"/>
        <v>38350</v>
      </c>
      <c r="G472" s="85">
        <f t="shared" si="448"/>
        <v>4200</v>
      </c>
      <c r="H472" s="105">
        <f>SUM(H473:H504)</f>
        <v>2167</v>
      </c>
      <c r="I472" s="76">
        <f t="shared" ref="I472:Q472" si="449">SUM(I473:I504)</f>
        <v>1685248</v>
      </c>
      <c r="J472" s="55">
        <f t="shared" si="449"/>
        <v>390765.8</v>
      </c>
      <c r="K472" s="55">
        <f t="shared" si="449"/>
        <v>0</v>
      </c>
      <c r="L472" s="55">
        <f t="shared" si="449"/>
        <v>3929887.2</v>
      </c>
      <c r="M472" s="55">
        <f t="shared" si="449"/>
        <v>1015179.6000000001</v>
      </c>
      <c r="N472" s="55">
        <f t="shared" si="449"/>
        <v>150988.6</v>
      </c>
      <c r="O472" s="55">
        <f t="shared" si="449"/>
        <v>11200</v>
      </c>
      <c r="P472" s="110">
        <f t="shared" si="449"/>
        <v>6832</v>
      </c>
      <c r="Q472" s="58">
        <f t="shared" si="449"/>
        <v>5504853.1999999993</v>
      </c>
    </row>
    <row r="473" spans="1:17" ht="15" customHeight="1">
      <c r="A473" s="98" t="s">
        <v>89</v>
      </c>
      <c r="B473" s="94">
        <v>38422</v>
      </c>
      <c r="C473" s="79">
        <v>0</v>
      </c>
      <c r="D473" s="79">
        <v>528956</v>
      </c>
      <c r="E473" s="79">
        <v>89192</v>
      </c>
      <c r="F473" s="79">
        <v>10935</v>
      </c>
      <c r="G473" s="79">
        <v>1000</v>
      </c>
      <c r="H473" s="95">
        <v>571</v>
      </c>
      <c r="I473" s="96">
        <f t="shared" ref="I473:I504" si="450">SUM(B473:H473)</f>
        <v>669076</v>
      </c>
      <c r="J473" s="61">
        <v>122950.40000000001</v>
      </c>
      <c r="K473" s="62">
        <v>0</v>
      </c>
      <c r="L473" s="62">
        <v>1692659.2000000002</v>
      </c>
      <c r="M473" s="62">
        <v>285414.40000000002</v>
      </c>
      <c r="N473" s="62">
        <v>34992</v>
      </c>
      <c r="O473" s="62">
        <v>3200</v>
      </c>
      <c r="P473" s="63">
        <v>1827.2</v>
      </c>
      <c r="Q473" s="64">
        <f t="shared" ref="Q473:Q504" si="451">SUM(J473:P473)</f>
        <v>2141043.2000000002</v>
      </c>
    </row>
    <row r="474" spans="1:17" ht="15" customHeight="1">
      <c r="A474" s="86" t="s">
        <v>190</v>
      </c>
      <c r="B474" s="94">
        <v>23312</v>
      </c>
      <c r="C474" s="79">
        <v>0</v>
      </c>
      <c r="D474" s="79">
        <v>346750</v>
      </c>
      <c r="E474" s="79">
        <v>35517</v>
      </c>
      <c r="F474" s="79">
        <v>8107</v>
      </c>
      <c r="G474" s="79">
        <v>1000</v>
      </c>
      <c r="H474" s="95">
        <v>133</v>
      </c>
      <c r="I474" s="96">
        <f t="shared" si="450"/>
        <v>414819</v>
      </c>
      <c r="J474" s="61">
        <v>37299.200000000004</v>
      </c>
      <c r="K474" s="62">
        <v>0</v>
      </c>
      <c r="L474" s="62">
        <v>554800</v>
      </c>
      <c r="M474" s="62">
        <v>56827.200000000004</v>
      </c>
      <c r="N474" s="62">
        <v>12971.2</v>
      </c>
      <c r="O474" s="62">
        <v>1600</v>
      </c>
      <c r="P474" s="63">
        <v>212.8</v>
      </c>
      <c r="Q474" s="64">
        <f t="shared" si="451"/>
        <v>663710.39999999991</v>
      </c>
    </row>
    <row r="475" spans="1:17" ht="15" customHeight="1">
      <c r="A475" s="98" t="s">
        <v>91</v>
      </c>
      <c r="B475" s="94">
        <v>26197</v>
      </c>
      <c r="C475" s="79">
        <v>0</v>
      </c>
      <c r="D475" s="79">
        <v>197098</v>
      </c>
      <c r="E475" s="79">
        <v>72046</v>
      </c>
      <c r="F475" s="79">
        <v>8778</v>
      </c>
      <c r="G475" s="79">
        <v>1000</v>
      </c>
      <c r="H475" s="95">
        <v>933</v>
      </c>
      <c r="I475" s="96">
        <f t="shared" si="450"/>
        <v>306052</v>
      </c>
      <c r="J475" s="61">
        <v>104788</v>
      </c>
      <c r="K475" s="62">
        <v>0</v>
      </c>
      <c r="L475" s="62">
        <v>788392</v>
      </c>
      <c r="M475" s="62">
        <v>288184</v>
      </c>
      <c r="N475" s="62">
        <v>35112</v>
      </c>
      <c r="O475" s="62">
        <v>4000</v>
      </c>
      <c r="P475" s="63">
        <v>3732</v>
      </c>
      <c r="Q475" s="64">
        <f t="shared" si="451"/>
        <v>1224208</v>
      </c>
    </row>
    <row r="476" spans="1:17" ht="15" customHeight="1">
      <c r="A476" s="86" t="s">
        <v>92</v>
      </c>
      <c r="B476" s="94">
        <v>13536</v>
      </c>
      <c r="C476" s="79">
        <v>0</v>
      </c>
      <c r="D476" s="79">
        <v>104435</v>
      </c>
      <c r="E476" s="79">
        <v>26271</v>
      </c>
      <c r="F476" s="79">
        <v>5471</v>
      </c>
      <c r="G476" s="79">
        <v>1200</v>
      </c>
      <c r="H476" s="95">
        <v>530</v>
      </c>
      <c r="I476" s="96">
        <f t="shared" si="450"/>
        <v>151443</v>
      </c>
      <c r="J476" s="61">
        <v>27072</v>
      </c>
      <c r="K476" s="62">
        <v>0</v>
      </c>
      <c r="L476" s="62">
        <v>208870</v>
      </c>
      <c r="M476" s="62">
        <v>52542</v>
      </c>
      <c r="N476" s="62">
        <v>10942</v>
      </c>
      <c r="O476" s="62">
        <v>2400</v>
      </c>
      <c r="P476" s="63">
        <v>1060</v>
      </c>
      <c r="Q476" s="64">
        <f t="shared" si="451"/>
        <v>302886</v>
      </c>
    </row>
    <row r="477" spans="1:17" ht="15" customHeight="1">
      <c r="A477" s="86" t="s">
        <v>93</v>
      </c>
      <c r="B477" s="94">
        <v>4792</v>
      </c>
      <c r="C477" s="79">
        <v>0</v>
      </c>
      <c r="D477" s="79">
        <v>41327</v>
      </c>
      <c r="E477" s="79">
        <v>6762</v>
      </c>
      <c r="F477" s="79">
        <v>733</v>
      </c>
      <c r="G477" s="79">
        <v>0</v>
      </c>
      <c r="H477" s="95">
        <v>0</v>
      </c>
      <c r="I477" s="96">
        <f t="shared" si="450"/>
        <v>53614</v>
      </c>
      <c r="J477" s="61">
        <v>24918.400000000001</v>
      </c>
      <c r="K477" s="62">
        <v>0</v>
      </c>
      <c r="L477" s="62">
        <v>214900.4</v>
      </c>
      <c r="M477" s="62">
        <v>35162.400000000001</v>
      </c>
      <c r="N477" s="62">
        <v>3811.6</v>
      </c>
      <c r="O477" s="62">
        <v>0</v>
      </c>
      <c r="P477" s="63">
        <v>0</v>
      </c>
      <c r="Q477" s="64">
        <f t="shared" si="451"/>
        <v>278792.8</v>
      </c>
    </row>
    <row r="478" spans="1:17" ht="15" customHeight="1">
      <c r="A478" s="86" t="s">
        <v>94</v>
      </c>
      <c r="B478" s="94">
        <v>2520</v>
      </c>
      <c r="C478" s="79">
        <v>0</v>
      </c>
      <c r="D478" s="79">
        <v>21901</v>
      </c>
      <c r="E478" s="79">
        <v>2531</v>
      </c>
      <c r="F478" s="79">
        <v>493</v>
      </c>
      <c r="G478" s="79">
        <v>0</v>
      </c>
      <c r="H478" s="95">
        <v>0</v>
      </c>
      <c r="I478" s="96">
        <f t="shared" si="450"/>
        <v>27445</v>
      </c>
      <c r="J478" s="61">
        <v>6552</v>
      </c>
      <c r="K478" s="62">
        <v>0</v>
      </c>
      <c r="L478" s="62">
        <v>56942.6</v>
      </c>
      <c r="M478" s="62">
        <v>6580.6</v>
      </c>
      <c r="N478" s="62">
        <v>1281.8</v>
      </c>
      <c r="O478" s="62">
        <v>0</v>
      </c>
      <c r="P478" s="63">
        <v>0</v>
      </c>
      <c r="Q478" s="64">
        <f t="shared" si="451"/>
        <v>71357</v>
      </c>
    </row>
    <row r="479" spans="1:17" ht="15" customHeight="1">
      <c r="A479" s="86" t="s">
        <v>95</v>
      </c>
      <c r="B479" s="94">
        <v>405</v>
      </c>
      <c r="C479" s="79">
        <v>0</v>
      </c>
      <c r="D479" s="79">
        <v>3063</v>
      </c>
      <c r="E479" s="79">
        <v>712</v>
      </c>
      <c r="F479" s="79">
        <v>45</v>
      </c>
      <c r="G479" s="79">
        <v>0</v>
      </c>
      <c r="H479" s="95">
        <v>0</v>
      </c>
      <c r="I479" s="96">
        <f t="shared" si="450"/>
        <v>4225</v>
      </c>
      <c r="J479" s="61">
        <v>2835</v>
      </c>
      <c r="K479" s="62">
        <v>0</v>
      </c>
      <c r="L479" s="62">
        <v>21441</v>
      </c>
      <c r="M479" s="62">
        <v>4984</v>
      </c>
      <c r="N479" s="62">
        <v>315</v>
      </c>
      <c r="O479" s="62">
        <v>0</v>
      </c>
      <c r="P479" s="63">
        <v>0</v>
      </c>
      <c r="Q479" s="64">
        <f t="shared" si="451"/>
        <v>29575</v>
      </c>
    </row>
    <row r="480" spans="1:17" ht="15" customHeight="1">
      <c r="A480" s="86" t="s">
        <v>96</v>
      </c>
      <c r="B480" s="94">
        <v>207</v>
      </c>
      <c r="C480" s="79">
        <v>0</v>
      </c>
      <c r="D480" s="79">
        <v>1797</v>
      </c>
      <c r="E480" s="79">
        <v>341</v>
      </c>
      <c r="F480" s="79">
        <v>24</v>
      </c>
      <c r="G480" s="79">
        <v>0</v>
      </c>
      <c r="H480" s="95">
        <v>0</v>
      </c>
      <c r="I480" s="96">
        <f t="shared" si="450"/>
        <v>2369</v>
      </c>
      <c r="J480" s="61">
        <v>724.5</v>
      </c>
      <c r="K480" s="62">
        <v>0</v>
      </c>
      <c r="L480" s="62">
        <v>6289.5</v>
      </c>
      <c r="M480" s="62">
        <v>1193.5</v>
      </c>
      <c r="N480" s="62">
        <v>84</v>
      </c>
      <c r="O480" s="62">
        <v>0</v>
      </c>
      <c r="P480" s="63">
        <v>0</v>
      </c>
      <c r="Q480" s="64">
        <f t="shared" si="451"/>
        <v>8291.5</v>
      </c>
    </row>
    <row r="481" spans="1:17" ht="15" customHeight="1">
      <c r="A481" s="86" t="s">
        <v>97</v>
      </c>
      <c r="B481" s="94">
        <v>2246</v>
      </c>
      <c r="C481" s="79">
        <v>0</v>
      </c>
      <c r="D481" s="79">
        <v>14753</v>
      </c>
      <c r="E481" s="79">
        <v>8647</v>
      </c>
      <c r="F481" s="79">
        <v>1754</v>
      </c>
      <c r="G481" s="79">
        <v>0</v>
      </c>
      <c r="H481" s="95">
        <v>0</v>
      </c>
      <c r="I481" s="96">
        <f t="shared" si="450"/>
        <v>27400</v>
      </c>
      <c r="J481" s="61">
        <v>33690</v>
      </c>
      <c r="K481" s="62">
        <v>0</v>
      </c>
      <c r="L481" s="62">
        <v>221295</v>
      </c>
      <c r="M481" s="62">
        <v>129705</v>
      </c>
      <c r="N481" s="62">
        <v>26310</v>
      </c>
      <c r="O481" s="62">
        <v>0</v>
      </c>
      <c r="P481" s="63">
        <v>0</v>
      </c>
      <c r="Q481" s="64">
        <f t="shared" si="451"/>
        <v>411000</v>
      </c>
    </row>
    <row r="482" spans="1:17" ht="15" customHeight="1">
      <c r="A482" s="86" t="s">
        <v>98</v>
      </c>
      <c r="B482" s="94">
        <v>1727</v>
      </c>
      <c r="C482" s="79">
        <v>0</v>
      </c>
      <c r="D482" s="79">
        <v>11649</v>
      </c>
      <c r="E482" s="79">
        <v>4867</v>
      </c>
      <c r="F482" s="79">
        <v>1616</v>
      </c>
      <c r="G482" s="79">
        <v>0</v>
      </c>
      <c r="H482" s="95">
        <v>0</v>
      </c>
      <c r="I482" s="96">
        <f t="shared" si="450"/>
        <v>19859</v>
      </c>
      <c r="J482" s="61">
        <v>12952.5</v>
      </c>
      <c r="K482" s="62">
        <v>0</v>
      </c>
      <c r="L482" s="62">
        <v>87367.5</v>
      </c>
      <c r="M482" s="62">
        <v>36502.5</v>
      </c>
      <c r="N482" s="62">
        <v>12120</v>
      </c>
      <c r="O482" s="62">
        <v>0</v>
      </c>
      <c r="P482" s="63">
        <v>0</v>
      </c>
      <c r="Q482" s="64">
        <f t="shared" si="451"/>
        <v>148942.5</v>
      </c>
    </row>
    <row r="483" spans="1:17" ht="15" customHeight="1">
      <c r="A483" s="86" t="s">
        <v>99</v>
      </c>
      <c r="B483" s="94">
        <v>266</v>
      </c>
      <c r="C483" s="79">
        <v>0</v>
      </c>
      <c r="D483" s="79">
        <v>980</v>
      </c>
      <c r="E483" s="79">
        <v>1245</v>
      </c>
      <c r="F483" s="79">
        <v>94</v>
      </c>
      <c r="G483" s="79">
        <v>0</v>
      </c>
      <c r="H483" s="95">
        <v>0</v>
      </c>
      <c r="I483" s="96">
        <f t="shared" si="450"/>
        <v>2585</v>
      </c>
      <c r="J483" s="61">
        <v>6916</v>
      </c>
      <c r="K483" s="62">
        <v>0</v>
      </c>
      <c r="L483" s="62">
        <v>25480</v>
      </c>
      <c r="M483" s="62">
        <v>32370</v>
      </c>
      <c r="N483" s="62">
        <v>2444</v>
      </c>
      <c r="O483" s="62">
        <v>0</v>
      </c>
      <c r="P483" s="63">
        <v>0</v>
      </c>
      <c r="Q483" s="64">
        <f t="shared" si="451"/>
        <v>67210</v>
      </c>
    </row>
    <row r="484" spans="1:17" ht="15" customHeight="1">
      <c r="A484" s="86" t="s">
        <v>100</v>
      </c>
      <c r="B484" s="94">
        <v>205</v>
      </c>
      <c r="C484" s="79">
        <v>0</v>
      </c>
      <c r="D484" s="79">
        <v>818</v>
      </c>
      <c r="E484" s="79">
        <v>839</v>
      </c>
      <c r="F484" s="79">
        <v>39</v>
      </c>
      <c r="G484" s="79">
        <v>0</v>
      </c>
      <c r="H484" s="95">
        <v>0</v>
      </c>
      <c r="I484" s="96">
        <f t="shared" si="450"/>
        <v>1901</v>
      </c>
      <c r="J484" s="61">
        <v>2665</v>
      </c>
      <c r="K484" s="62">
        <v>0</v>
      </c>
      <c r="L484" s="62">
        <v>10634</v>
      </c>
      <c r="M484" s="62">
        <v>10907</v>
      </c>
      <c r="N484" s="62">
        <v>507</v>
      </c>
      <c r="O484" s="62">
        <v>0</v>
      </c>
      <c r="P484" s="63">
        <v>0</v>
      </c>
      <c r="Q484" s="64">
        <f t="shared" si="451"/>
        <v>24713</v>
      </c>
    </row>
    <row r="485" spans="1:17" ht="15" customHeight="1">
      <c r="A485" s="86" t="s">
        <v>101</v>
      </c>
      <c r="B485" s="94">
        <v>102</v>
      </c>
      <c r="C485" s="79">
        <v>0</v>
      </c>
      <c r="D485" s="79">
        <v>416</v>
      </c>
      <c r="E485" s="79">
        <v>912</v>
      </c>
      <c r="F485" s="79">
        <v>76</v>
      </c>
      <c r="G485" s="79">
        <v>0</v>
      </c>
      <c r="H485" s="95">
        <v>0</v>
      </c>
      <c r="I485" s="96">
        <f t="shared" si="450"/>
        <v>1506</v>
      </c>
      <c r="J485" s="61">
        <v>3264</v>
      </c>
      <c r="K485" s="62">
        <v>0</v>
      </c>
      <c r="L485" s="62">
        <v>13312</v>
      </c>
      <c r="M485" s="62">
        <v>29184</v>
      </c>
      <c r="N485" s="62">
        <v>2432</v>
      </c>
      <c r="O485" s="62">
        <v>0</v>
      </c>
      <c r="P485" s="63">
        <v>0</v>
      </c>
      <c r="Q485" s="64">
        <f t="shared" si="451"/>
        <v>48192</v>
      </c>
    </row>
    <row r="486" spans="1:17" ht="15" customHeight="1">
      <c r="A486" s="86" t="s">
        <v>102</v>
      </c>
      <c r="B486" s="94">
        <v>155</v>
      </c>
      <c r="C486" s="79">
        <v>0</v>
      </c>
      <c r="D486" s="79">
        <v>477</v>
      </c>
      <c r="E486" s="79">
        <v>737</v>
      </c>
      <c r="F486" s="79">
        <v>37</v>
      </c>
      <c r="G486" s="79">
        <v>0</v>
      </c>
      <c r="H486" s="95">
        <v>0</v>
      </c>
      <c r="I486" s="96">
        <f t="shared" si="450"/>
        <v>1406</v>
      </c>
      <c r="J486" s="61">
        <v>2480</v>
      </c>
      <c r="K486" s="62">
        <v>0</v>
      </c>
      <c r="L486" s="62">
        <v>7632</v>
      </c>
      <c r="M486" s="62">
        <v>11792</v>
      </c>
      <c r="N486" s="62">
        <v>592</v>
      </c>
      <c r="O486" s="62">
        <v>0</v>
      </c>
      <c r="P486" s="63">
        <v>0</v>
      </c>
      <c r="Q486" s="64">
        <f t="shared" si="451"/>
        <v>22496</v>
      </c>
    </row>
    <row r="487" spans="1:17" ht="15" customHeight="1">
      <c r="A487" s="86" t="s">
        <v>103</v>
      </c>
      <c r="B487" s="94">
        <v>19</v>
      </c>
      <c r="C487" s="79">
        <v>0</v>
      </c>
      <c r="D487" s="79">
        <v>253</v>
      </c>
      <c r="E487" s="79">
        <v>496</v>
      </c>
      <c r="F487" s="79">
        <v>114</v>
      </c>
      <c r="G487" s="79">
        <v>0</v>
      </c>
      <c r="H487" s="95">
        <v>0</v>
      </c>
      <c r="I487" s="96">
        <f t="shared" si="450"/>
        <v>882</v>
      </c>
      <c r="J487" s="61">
        <v>1026</v>
      </c>
      <c r="K487" s="62">
        <v>0</v>
      </c>
      <c r="L487" s="62">
        <v>13662</v>
      </c>
      <c r="M487" s="62">
        <v>26784</v>
      </c>
      <c r="N487" s="62">
        <v>6156</v>
      </c>
      <c r="O487" s="62">
        <v>0</v>
      </c>
      <c r="P487" s="63">
        <v>0</v>
      </c>
      <c r="Q487" s="64">
        <f t="shared" si="451"/>
        <v>47628</v>
      </c>
    </row>
    <row r="488" spans="1:17" ht="15" customHeight="1">
      <c r="A488" s="97" t="s">
        <v>104</v>
      </c>
      <c r="B488" s="89">
        <v>12</v>
      </c>
      <c r="C488" s="78">
        <v>0</v>
      </c>
      <c r="D488" s="78">
        <v>230</v>
      </c>
      <c r="E488" s="78">
        <v>261</v>
      </c>
      <c r="F488" s="78">
        <v>34</v>
      </c>
      <c r="G488" s="78">
        <v>0</v>
      </c>
      <c r="H488" s="90">
        <v>0</v>
      </c>
      <c r="I488" s="96">
        <f t="shared" si="450"/>
        <v>537</v>
      </c>
      <c r="J488" s="50">
        <v>324</v>
      </c>
      <c r="K488" s="51">
        <v>0</v>
      </c>
      <c r="L488" s="51">
        <v>6210</v>
      </c>
      <c r="M488" s="51">
        <v>7047</v>
      </c>
      <c r="N488" s="51">
        <v>918</v>
      </c>
      <c r="O488" s="51">
        <v>0</v>
      </c>
      <c r="P488" s="52">
        <v>0</v>
      </c>
      <c r="Q488" s="53">
        <f t="shared" si="451"/>
        <v>14499</v>
      </c>
    </row>
    <row r="489" spans="1:17" ht="15.75" customHeight="1">
      <c r="A489" s="97" t="s">
        <v>145</v>
      </c>
      <c r="B489" s="75">
        <v>59</v>
      </c>
      <c r="C489" s="79">
        <v>0</v>
      </c>
      <c r="D489" s="79">
        <v>0</v>
      </c>
      <c r="E489" s="79">
        <v>0</v>
      </c>
      <c r="F489" s="79">
        <v>0</v>
      </c>
      <c r="G489" s="79">
        <v>0</v>
      </c>
      <c r="H489" s="95">
        <v>0</v>
      </c>
      <c r="I489" s="96">
        <f t="shared" si="450"/>
        <v>59</v>
      </c>
      <c r="J489" s="61">
        <v>141.6</v>
      </c>
      <c r="K489" s="62">
        <v>0</v>
      </c>
      <c r="L489" s="62">
        <v>0</v>
      </c>
      <c r="M489" s="62">
        <v>0</v>
      </c>
      <c r="N489" s="62">
        <v>0</v>
      </c>
      <c r="O489" s="62">
        <v>0</v>
      </c>
      <c r="P489" s="63">
        <v>0</v>
      </c>
      <c r="Q489" s="53">
        <f t="shared" si="451"/>
        <v>141.6</v>
      </c>
    </row>
    <row r="490" spans="1:17" ht="15.75" customHeight="1">
      <c r="A490" s="97" t="s">
        <v>191</v>
      </c>
      <c r="B490" s="75">
        <v>22</v>
      </c>
      <c r="C490" s="79">
        <v>0</v>
      </c>
      <c r="D490" s="79">
        <v>0</v>
      </c>
      <c r="E490" s="79">
        <v>0</v>
      </c>
      <c r="F490" s="79">
        <v>0</v>
      </c>
      <c r="G490" s="79">
        <v>0</v>
      </c>
      <c r="H490" s="95">
        <v>0</v>
      </c>
      <c r="I490" s="96">
        <f t="shared" si="450"/>
        <v>22</v>
      </c>
      <c r="J490" s="61">
        <v>26.4</v>
      </c>
      <c r="K490" s="62">
        <v>0</v>
      </c>
      <c r="L490" s="62">
        <v>0</v>
      </c>
      <c r="M490" s="62">
        <v>0</v>
      </c>
      <c r="N490" s="62">
        <v>0</v>
      </c>
      <c r="O490" s="62">
        <v>0</v>
      </c>
      <c r="P490" s="63">
        <v>0</v>
      </c>
      <c r="Q490" s="53">
        <f t="shared" si="451"/>
        <v>26.4</v>
      </c>
    </row>
    <row r="491" spans="1:17" ht="15.75" customHeight="1">
      <c r="A491" s="86" t="s">
        <v>147</v>
      </c>
      <c r="B491" s="75">
        <v>33</v>
      </c>
      <c r="C491" s="79">
        <v>0</v>
      </c>
      <c r="D491" s="79">
        <v>0</v>
      </c>
      <c r="E491" s="79">
        <v>0</v>
      </c>
      <c r="F491" s="79">
        <v>0</v>
      </c>
      <c r="G491" s="79">
        <v>0</v>
      </c>
      <c r="H491" s="95">
        <v>0</v>
      </c>
      <c r="I491" s="96">
        <f t="shared" si="450"/>
        <v>33</v>
      </c>
      <c r="J491" s="61">
        <v>99</v>
      </c>
      <c r="K491" s="62">
        <v>0</v>
      </c>
      <c r="L491" s="62">
        <v>0</v>
      </c>
      <c r="M491" s="62">
        <v>0</v>
      </c>
      <c r="N491" s="62">
        <v>0</v>
      </c>
      <c r="O491" s="62">
        <v>0</v>
      </c>
      <c r="P491" s="63">
        <v>0</v>
      </c>
      <c r="Q491" s="53">
        <f t="shared" si="451"/>
        <v>99</v>
      </c>
    </row>
    <row r="492" spans="1:17" ht="15.75" customHeight="1">
      <c r="A492" s="86" t="s">
        <v>192</v>
      </c>
      <c r="B492" s="75">
        <v>9</v>
      </c>
      <c r="C492" s="79">
        <v>0</v>
      </c>
      <c r="D492" s="79">
        <v>0</v>
      </c>
      <c r="E492" s="79">
        <v>0</v>
      </c>
      <c r="F492" s="79">
        <v>0</v>
      </c>
      <c r="G492" s="79">
        <v>0</v>
      </c>
      <c r="H492" s="95">
        <v>0</v>
      </c>
      <c r="I492" s="96">
        <f t="shared" si="450"/>
        <v>9</v>
      </c>
      <c r="J492" s="61">
        <v>13.5</v>
      </c>
      <c r="K492" s="62">
        <v>0</v>
      </c>
      <c r="L492" s="62">
        <v>0</v>
      </c>
      <c r="M492" s="62">
        <v>0</v>
      </c>
      <c r="N492" s="62">
        <v>0</v>
      </c>
      <c r="O492" s="62">
        <v>0</v>
      </c>
      <c r="P492" s="63">
        <v>0</v>
      </c>
      <c r="Q492" s="53">
        <f t="shared" si="451"/>
        <v>13.5</v>
      </c>
    </row>
    <row r="493" spans="1:17" ht="15.75" customHeight="1">
      <c r="A493" s="86" t="s">
        <v>93</v>
      </c>
      <c r="B493" s="75">
        <v>2</v>
      </c>
      <c r="C493" s="79">
        <v>0</v>
      </c>
      <c r="D493" s="79">
        <v>0</v>
      </c>
      <c r="E493" s="79">
        <v>0</v>
      </c>
      <c r="F493" s="79">
        <v>0</v>
      </c>
      <c r="G493" s="79">
        <v>0</v>
      </c>
      <c r="H493" s="95">
        <v>0</v>
      </c>
      <c r="I493" s="96">
        <f t="shared" si="450"/>
        <v>2</v>
      </c>
      <c r="J493" s="61">
        <v>8.8000000000000007</v>
      </c>
      <c r="K493" s="62">
        <v>0</v>
      </c>
      <c r="L493" s="62">
        <v>0</v>
      </c>
      <c r="M493" s="62">
        <v>0</v>
      </c>
      <c r="N493" s="62">
        <v>0</v>
      </c>
      <c r="O493" s="62">
        <v>0</v>
      </c>
      <c r="P493" s="63">
        <v>0</v>
      </c>
      <c r="Q493" s="53">
        <f t="shared" si="451"/>
        <v>8.8000000000000007</v>
      </c>
    </row>
    <row r="494" spans="1:17" ht="15.75" customHeight="1">
      <c r="A494" s="86" t="s">
        <v>94</v>
      </c>
      <c r="B494" s="75">
        <v>0</v>
      </c>
      <c r="C494" s="79">
        <v>0</v>
      </c>
      <c r="D494" s="79">
        <v>0</v>
      </c>
      <c r="E494" s="79">
        <v>0</v>
      </c>
      <c r="F494" s="79">
        <v>0</v>
      </c>
      <c r="G494" s="79">
        <v>0</v>
      </c>
      <c r="H494" s="95">
        <v>0</v>
      </c>
      <c r="I494" s="96">
        <f t="shared" si="450"/>
        <v>0</v>
      </c>
      <c r="J494" s="61">
        <v>0</v>
      </c>
      <c r="K494" s="62">
        <v>0</v>
      </c>
      <c r="L494" s="62">
        <v>0</v>
      </c>
      <c r="M494" s="62">
        <v>0</v>
      </c>
      <c r="N494" s="62">
        <v>0</v>
      </c>
      <c r="O494" s="62">
        <v>0</v>
      </c>
      <c r="P494" s="63">
        <v>0</v>
      </c>
      <c r="Q494" s="53">
        <f t="shared" si="451"/>
        <v>0</v>
      </c>
    </row>
    <row r="495" spans="1:17" ht="15.75" customHeight="1">
      <c r="A495" s="86" t="s">
        <v>95</v>
      </c>
      <c r="B495" s="75">
        <v>0</v>
      </c>
      <c r="C495" s="79">
        <v>0</v>
      </c>
      <c r="D495" s="79">
        <v>0</v>
      </c>
      <c r="E495" s="79">
        <v>0</v>
      </c>
      <c r="F495" s="79">
        <v>0</v>
      </c>
      <c r="G495" s="79">
        <v>0</v>
      </c>
      <c r="H495" s="95">
        <v>0</v>
      </c>
      <c r="I495" s="96">
        <f t="shared" si="450"/>
        <v>0</v>
      </c>
      <c r="J495" s="61">
        <v>0</v>
      </c>
      <c r="K495" s="62">
        <v>0</v>
      </c>
      <c r="L495" s="62">
        <v>0</v>
      </c>
      <c r="M495" s="62">
        <v>0</v>
      </c>
      <c r="N495" s="62">
        <v>0</v>
      </c>
      <c r="O495" s="62">
        <v>0</v>
      </c>
      <c r="P495" s="63">
        <v>0</v>
      </c>
      <c r="Q495" s="53">
        <f t="shared" si="451"/>
        <v>0</v>
      </c>
    </row>
    <row r="496" spans="1:17" ht="15.75" customHeight="1">
      <c r="A496" s="86" t="s">
        <v>96</v>
      </c>
      <c r="B496" s="75">
        <v>1</v>
      </c>
      <c r="C496" s="79">
        <v>0</v>
      </c>
      <c r="D496" s="79">
        <v>0</v>
      </c>
      <c r="E496" s="79">
        <v>0</v>
      </c>
      <c r="F496" s="79">
        <v>0</v>
      </c>
      <c r="G496" s="79">
        <v>0</v>
      </c>
      <c r="H496" s="95">
        <v>0</v>
      </c>
      <c r="I496" s="96">
        <f t="shared" si="450"/>
        <v>1</v>
      </c>
      <c r="J496" s="61">
        <v>3</v>
      </c>
      <c r="K496" s="62">
        <v>0</v>
      </c>
      <c r="L496" s="62">
        <v>0</v>
      </c>
      <c r="M496" s="62">
        <v>0</v>
      </c>
      <c r="N496" s="62">
        <v>0</v>
      </c>
      <c r="O496" s="62">
        <v>0</v>
      </c>
      <c r="P496" s="63">
        <v>0</v>
      </c>
      <c r="Q496" s="53">
        <f t="shared" si="451"/>
        <v>3</v>
      </c>
    </row>
    <row r="497" spans="1:18" ht="15.75" customHeight="1">
      <c r="A497" s="86" t="s">
        <v>97</v>
      </c>
      <c r="B497" s="75">
        <v>0</v>
      </c>
      <c r="C497" s="79">
        <v>0</v>
      </c>
      <c r="D497" s="79">
        <v>0</v>
      </c>
      <c r="E497" s="79">
        <v>0</v>
      </c>
      <c r="F497" s="79">
        <v>0</v>
      </c>
      <c r="G497" s="79">
        <v>0</v>
      </c>
      <c r="H497" s="95">
        <v>0</v>
      </c>
      <c r="I497" s="96">
        <f t="shared" si="450"/>
        <v>0</v>
      </c>
      <c r="J497" s="61">
        <v>0</v>
      </c>
      <c r="K497" s="62">
        <v>0</v>
      </c>
      <c r="L497" s="62">
        <v>0</v>
      </c>
      <c r="M497" s="62">
        <v>0</v>
      </c>
      <c r="N497" s="62">
        <v>0</v>
      </c>
      <c r="O497" s="62">
        <v>0</v>
      </c>
      <c r="P497" s="63">
        <v>0</v>
      </c>
      <c r="Q497" s="53">
        <f t="shared" si="451"/>
        <v>0</v>
      </c>
    </row>
    <row r="498" spans="1:18" ht="15.75" customHeight="1">
      <c r="A498" s="86" t="s">
        <v>98</v>
      </c>
      <c r="B498" s="75">
        <v>3</v>
      </c>
      <c r="C498" s="79">
        <v>0</v>
      </c>
      <c r="D498" s="79">
        <v>0</v>
      </c>
      <c r="E498" s="79">
        <v>0</v>
      </c>
      <c r="F498" s="79">
        <v>0</v>
      </c>
      <c r="G498" s="79">
        <v>0</v>
      </c>
      <c r="H498" s="95">
        <v>0</v>
      </c>
      <c r="I498" s="96">
        <f t="shared" si="450"/>
        <v>3</v>
      </c>
      <c r="J498" s="61">
        <v>16.5</v>
      </c>
      <c r="K498" s="62">
        <v>0</v>
      </c>
      <c r="L498" s="62">
        <v>0</v>
      </c>
      <c r="M498" s="62">
        <v>0</v>
      </c>
      <c r="N498" s="62">
        <v>0</v>
      </c>
      <c r="O498" s="62">
        <v>0</v>
      </c>
      <c r="P498" s="63">
        <v>0</v>
      </c>
      <c r="Q498" s="53">
        <f t="shared" si="451"/>
        <v>16.5</v>
      </c>
    </row>
    <row r="499" spans="1:18" ht="15.75" customHeight="1">
      <c r="A499" s="86" t="s">
        <v>99</v>
      </c>
      <c r="B499" s="75">
        <v>0</v>
      </c>
      <c r="C499" s="79">
        <v>0</v>
      </c>
      <c r="D499" s="79">
        <v>0</v>
      </c>
      <c r="E499" s="79">
        <v>0</v>
      </c>
      <c r="F499" s="79">
        <v>0</v>
      </c>
      <c r="G499" s="79">
        <v>0</v>
      </c>
      <c r="H499" s="95">
        <v>0</v>
      </c>
      <c r="I499" s="96">
        <f t="shared" si="450"/>
        <v>0</v>
      </c>
      <c r="J499" s="61">
        <v>0</v>
      </c>
      <c r="K499" s="62">
        <v>0</v>
      </c>
      <c r="L499" s="62">
        <v>0</v>
      </c>
      <c r="M499" s="62">
        <v>0</v>
      </c>
      <c r="N499" s="62">
        <v>0</v>
      </c>
      <c r="O499" s="62">
        <v>0</v>
      </c>
      <c r="P499" s="63">
        <v>0</v>
      </c>
      <c r="Q499" s="53">
        <f t="shared" si="451"/>
        <v>0</v>
      </c>
    </row>
    <row r="500" spans="1:18" ht="15.75" customHeight="1">
      <c r="A500" s="86" t="s">
        <v>100</v>
      </c>
      <c r="B500" s="75">
        <v>0</v>
      </c>
      <c r="C500" s="79">
        <v>0</v>
      </c>
      <c r="D500" s="79">
        <v>0</v>
      </c>
      <c r="E500" s="79">
        <v>0</v>
      </c>
      <c r="F500" s="79">
        <v>0</v>
      </c>
      <c r="G500" s="79">
        <v>0</v>
      </c>
      <c r="H500" s="95">
        <v>0</v>
      </c>
      <c r="I500" s="96">
        <f t="shared" si="450"/>
        <v>0</v>
      </c>
      <c r="J500" s="61">
        <v>0</v>
      </c>
      <c r="K500" s="62">
        <v>0</v>
      </c>
      <c r="L500" s="62">
        <v>0</v>
      </c>
      <c r="M500" s="62">
        <v>0</v>
      </c>
      <c r="N500" s="62">
        <v>0</v>
      </c>
      <c r="O500" s="62">
        <v>0</v>
      </c>
      <c r="P500" s="63">
        <v>0</v>
      </c>
      <c r="Q500" s="53">
        <f t="shared" si="451"/>
        <v>0</v>
      </c>
    </row>
    <row r="501" spans="1:18" ht="15.75" customHeight="1">
      <c r="A501" s="86" t="s">
        <v>101</v>
      </c>
      <c r="B501" s="75">
        <v>0</v>
      </c>
      <c r="C501" s="79">
        <v>0</v>
      </c>
      <c r="D501" s="79">
        <v>0</v>
      </c>
      <c r="E501" s="79">
        <v>0</v>
      </c>
      <c r="F501" s="79">
        <v>0</v>
      </c>
      <c r="G501" s="79">
        <v>0</v>
      </c>
      <c r="H501" s="95">
        <v>0</v>
      </c>
      <c r="I501" s="96">
        <f t="shared" si="450"/>
        <v>0</v>
      </c>
      <c r="J501" s="61">
        <v>0</v>
      </c>
      <c r="K501" s="62">
        <v>0</v>
      </c>
      <c r="L501" s="62">
        <v>0</v>
      </c>
      <c r="M501" s="62">
        <v>0</v>
      </c>
      <c r="N501" s="62">
        <v>0</v>
      </c>
      <c r="O501" s="62">
        <v>0</v>
      </c>
      <c r="P501" s="63">
        <v>0</v>
      </c>
      <c r="Q501" s="53">
        <f t="shared" si="451"/>
        <v>0</v>
      </c>
    </row>
    <row r="502" spans="1:18" ht="15.75" customHeight="1">
      <c r="A502" s="86" t="s">
        <v>102</v>
      </c>
      <c r="B502" s="75">
        <v>0</v>
      </c>
      <c r="C502" s="79">
        <v>0</v>
      </c>
      <c r="D502" s="79">
        <v>0</v>
      </c>
      <c r="E502" s="79">
        <v>0</v>
      </c>
      <c r="F502" s="79">
        <v>0</v>
      </c>
      <c r="G502" s="79">
        <v>0</v>
      </c>
      <c r="H502" s="95">
        <v>0</v>
      </c>
      <c r="I502" s="96">
        <f t="shared" si="450"/>
        <v>0</v>
      </c>
      <c r="J502" s="61">
        <v>0</v>
      </c>
      <c r="K502" s="62">
        <v>0</v>
      </c>
      <c r="L502" s="62">
        <v>0</v>
      </c>
      <c r="M502" s="62">
        <v>0</v>
      </c>
      <c r="N502" s="62">
        <v>0</v>
      </c>
      <c r="O502" s="62">
        <v>0</v>
      </c>
      <c r="P502" s="63">
        <v>0</v>
      </c>
      <c r="Q502" s="53">
        <f t="shared" si="451"/>
        <v>0</v>
      </c>
    </row>
    <row r="503" spans="1:18" ht="15.75" customHeight="1">
      <c r="A503" s="86" t="s">
        <v>103</v>
      </c>
      <c r="B503" s="75">
        <v>0</v>
      </c>
      <c r="C503" s="79">
        <v>0</v>
      </c>
      <c r="D503" s="79">
        <v>0</v>
      </c>
      <c r="E503" s="79">
        <v>0</v>
      </c>
      <c r="F503" s="79">
        <v>0</v>
      </c>
      <c r="G503" s="79">
        <v>0</v>
      </c>
      <c r="H503" s="95">
        <v>0</v>
      </c>
      <c r="I503" s="96">
        <f t="shared" si="450"/>
        <v>0</v>
      </c>
      <c r="J503" s="61">
        <v>0</v>
      </c>
      <c r="K503" s="62">
        <v>0</v>
      </c>
      <c r="L503" s="62">
        <v>0</v>
      </c>
      <c r="M503" s="62">
        <v>0</v>
      </c>
      <c r="N503" s="62">
        <v>0</v>
      </c>
      <c r="O503" s="62">
        <v>0</v>
      </c>
      <c r="P503" s="63">
        <v>0</v>
      </c>
      <c r="Q503" s="53">
        <f t="shared" si="451"/>
        <v>0</v>
      </c>
    </row>
    <row r="504" spans="1:18" ht="15.75" customHeight="1" thickBot="1">
      <c r="A504" s="86" t="s">
        <v>104</v>
      </c>
      <c r="B504" s="75">
        <v>0</v>
      </c>
      <c r="C504" s="79">
        <v>0</v>
      </c>
      <c r="D504" s="79">
        <v>0</v>
      </c>
      <c r="E504" s="79">
        <v>0</v>
      </c>
      <c r="F504" s="79">
        <v>0</v>
      </c>
      <c r="G504" s="79">
        <v>0</v>
      </c>
      <c r="H504" s="95">
        <v>0</v>
      </c>
      <c r="I504" s="96">
        <f t="shared" si="450"/>
        <v>0</v>
      </c>
      <c r="J504" s="61">
        <v>0</v>
      </c>
      <c r="K504" s="62">
        <v>0</v>
      </c>
      <c r="L504" s="62">
        <v>0</v>
      </c>
      <c r="M504" s="62">
        <v>0</v>
      </c>
      <c r="N504" s="62">
        <v>0</v>
      </c>
      <c r="O504" s="62">
        <v>0</v>
      </c>
      <c r="P504" s="63">
        <v>0</v>
      </c>
      <c r="Q504" s="53">
        <f t="shared" si="451"/>
        <v>0</v>
      </c>
    </row>
    <row r="505" spans="1:18" s="59" customFormat="1" ht="40.5" customHeight="1" thickBot="1">
      <c r="A505" s="67" t="s">
        <v>198</v>
      </c>
      <c r="B505" s="68">
        <f t="shared" ref="B505:K505" si="452">B472+B469+B451+B448+B445+B442+B439+B436+B433+B424+B421+B418+B413+B410+B407+B404+B395+B392+B389+B384+B381</f>
        <v>137844</v>
      </c>
      <c r="C505" s="68">
        <f t="shared" si="452"/>
        <v>9942</v>
      </c>
      <c r="D505" s="68">
        <f t="shared" si="452"/>
        <v>1729872</v>
      </c>
      <c r="E505" s="68">
        <f t="shared" si="452"/>
        <v>413057</v>
      </c>
      <c r="F505" s="68">
        <f t="shared" si="452"/>
        <v>127519</v>
      </c>
      <c r="G505" s="68">
        <f t="shared" si="452"/>
        <v>48600</v>
      </c>
      <c r="H505" s="104">
        <f t="shared" si="452"/>
        <v>10950</v>
      </c>
      <c r="I505" s="71">
        <f t="shared" si="452"/>
        <v>2477784</v>
      </c>
      <c r="J505" s="68">
        <f t="shared" si="452"/>
        <v>1089190</v>
      </c>
      <c r="K505" s="68">
        <f t="shared" si="452"/>
        <v>955650</v>
      </c>
      <c r="L505" s="68">
        <f t="shared" ref="L505:Q505" si="453">L472+L469+L451+L448+L445+L442+L439+L436+L433+L424+L421+L418+L413+L410+L407+L404+L395+L392+L389+L384+L381</f>
        <v>5655848.5</v>
      </c>
      <c r="M505" s="68">
        <f t="shared" si="453"/>
        <v>3457458.4</v>
      </c>
      <c r="N505" s="68">
        <f t="shared" si="453"/>
        <v>1950388.7</v>
      </c>
      <c r="O505" s="68">
        <f t="shared" si="453"/>
        <v>166679.99999999997</v>
      </c>
      <c r="P505" s="104">
        <f t="shared" si="453"/>
        <v>41297.999999999993</v>
      </c>
      <c r="Q505" s="71">
        <f t="shared" si="453"/>
        <v>13316513.6</v>
      </c>
      <c r="R505" s="72"/>
    </row>
    <row r="506" spans="1:18" s="39" customFormat="1" ht="100.5" customHeight="1" thickBot="1">
      <c r="A506" s="33" t="s">
        <v>157</v>
      </c>
      <c r="B506" s="34" t="s">
        <v>167</v>
      </c>
      <c r="C506" s="35" t="s">
        <v>168</v>
      </c>
      <c r="D506" s="35" t="s">
        <v>169</v>
      </c>
      <c r="E506" s="35" t="s">
        <v>170</v>
      </c>
      <c r="F506" s="35" t="s">
        <v>171</v>
      </c>
      <c r="G506" s="35" t="s">
        <v>172</v>
      </c>
      <c r="H506" s="36" t="s">
        <v>173</v>
      </c>
      <c r="I506" s="37" t="s">
        <v>126</v>
      </c>
      <c r="J506" s="34" t="s">
        <v>127</v>
      </c>
      <c r="K506" s="34" t="s">
        <v>128</v>
      </c>
      <c r="L506" s="34" t="s">
        <v>129</v>
      </c>
      <c r="M506" s="34" t="s">
        <v>130</v>
      </c>
      <c r="N506" s="34" t="s">
        <v>131</v>
      </c>
      <c r="O506" s="34" t="s">
        <v>132</v>
      </c>
      <c r="P506" s="38" t="s">
        <v>133</v>
      </c>
      <c r="Q506" s="37" t="s">
        <v>126</v>
      </c>
    </row>
    <row r="507" spans="1:18" s="39" customFormat="1" ht="15" customHeight="1" thickBot="1">
      <c r="A507" s="40" t="s">
        <v>2</v>
      </c>
      <c r="B507" s="55">
        <f>SUM(B508:B509)</f>
        <v>623</v>
      </c>
      <c r="C507" s="55">
        <f t="shared" ref="C507:Q507" si="454">SUM(C508:C509)</f>
        <v>350</v>
      </c>
      <c r="D507" s="55">
        <f t="shared" si="454"/>
        <v>0</v>
      </c>
      <c r="E507" s="55">
        <f t="shared" si="454"/>
        <v>1235</v>
      </c>
      <c r="F507" s="55">
        <f t="shared" si="454"/>
        <v>567</v>
      </c>
      <c r="G507" s="55">
        <f t="shared" si="454"/>
        <v>0</v>
      </c>
      <c r="H507" s="110">
        <f t="shared" si="454"/>
        <v>0</v>
      </c>
      <c r="I507" s="58">
        <f t="shared" si="454"/>
        <v>2775</v>
      </c>
      <c r="J507" s="106">
        <f t="shared" si="454"/>
        <v>19380</v>
      </c>
      <c r="K507" s="58">
        <f t="shared" si="454"/>
        <v>11571</v>
      </c>
      <c r="L507" s="58">
        <f t="shared" si="454"/>
        <v>0</v>
      </c>
      <c r="M507" s="58">
        <f t="shared" si="454"/>
        <v>41515</v>
      </c>
      <c r="N507" s="58">
        <f t="shared" si="454"/>
        <v>19038</v>
      </c>
      <c r="O507" s="58">
        <f t="shared" si="454"/>
        <v>0</v>
      </c>
      <c r="P507" s="108">
        <f t="shared" si="454"/>
        <v>0</v>
      </c>
      <c r="Q507" s="58">
        <f t="shared" si="454"/>
        <v>91504</v>
      </c>
    </row>
    <row r="508" spans="1:18" ht="18" customHeight="1">
      <c r="A508" s="45" t="s">
        <v>3</v>
      </c>
      <c r="B508" s="46">
        <v>397</v>
      </c>
      <c r="C508" s="47">
        <v>259</v>
      </c>
      <c r="D508" s="47">
        <v>0</v>
      </c>
      <c r="E508" s="47">
        <v>950</v>
      </c>
      <c r="F508" s="47">
        <v>435</v>
      </c>
      <c r="G508" s="47">
        <v>0</v>
      </c>
      <c r="H508" s="48">
        <v>0</v>
      </c>
      <c r="I508" s="49">
        <f>SUM(B508:H508)</f>
        <v>2041</v>
      </c>
      <c r="J508" s="46">
        <v>15086</v>
      </c>
      <c r="K508" s="47">
        <v>9842</v>
      </c>
      <c r="L508" s="47">
        <v>0</v>
      </c>
      <c r="M508" s="47">
        <v>36100</v>
      </c>
      <c r="N508" s="47">
        <v>16530</v>
      </c>
      <c r="O508" s="47">
        <v>0</v>
      </c>
      <c r="P508" s="48">
        <v>0</v>
      </c>
      <c r="Q508" s="49">
        <f>SUM(J508:P508)</f>
        <v>77558</v>
      </c>
    </row>
    <row r="509" spans="1:18" ht="18" customHeight="1" thickBot="1">
      <c r="A509" s="45" t="s">
        <v>4</v>
      </c>
      <c r="B509" s="50">
        <v>226</v>
      </c>
      <c r="C509" s="51">
        <v>91</v>
      </c>
      <c r="D509" s="51">
        <v>0</v>
      </c>
      <c r="E509" s="51">
        <v>285</v>
      </c>
      <c r="F509" s="51">
        <v>132</v>
      </c>
      <c r="G509" s="51">
        <v>0</v>
      </c>
      <c r="H509" s="52">
        <v>0</v>
      </c>
      <c r="I509" s="53">
        <f>SUM(B509:H509)</f>
        <v>734</v>
      </c>
      <c r="J509" s="50">
        <v>4294</v>
      </c>
      <c r="K509" s="51">
        <v>1729</v>
      </c>
      <c r="L509" s="51">
        <v>0</v>
      </c>
      <c r="M509" s="51">
        <v>5415</v>
      </c>
      <c r="N509" s="51">
        <v>2508</v>
      </c>
      <c r="O509" s="51">
        <v>0</v>
      </c>
      <c r="P509" s="52">
        <v>0</v>
      </c>
      <c r="Q509" s="53">
        <f>SUM(J509:P509)</f>
        <v>13946</v>
      </c>
    </row>
    <row r="510" spans="1:18" s="59" customFormat="1" ht="16.5" customHeight="1" thickBot="1">
      <c r="A510" s="54" t="s">
        <v>5</v>
      </c>
      <c r="B510" s="55">
        <f>SUM(B511:B514)</f>
        <v>2494</v>
      </c>
      <c r="C510" s="55">
        <f t="shared" ref="C510:Q510" si="455">SUM(C511:C514)</f>
        <v>2285</v>
      </c>
      <c r="D510" s="55">
        <f>SUM(D511:D514)</f>
        <v>0</v>
      </c>
      <c r="E510" s="55">
        <f t="shared" si="455"/>
        <v>8021</v>
      </c>
      <c r="F510" s="55">
        <f t="shared" si="455"/>
        <v>7350</v>
      </c>
      <c r="G510" s="55">
        <f t="shared" si="455"/>
        <v>0</v>
      </c>
      <c r="H510" s="110">
        <f t="shared" si="455"/>
        <v>0</v>
      </c>
      <c r="I510" s="58">
        <f t="shared" si="455"/>
        <v>20150</v>
      </c>
      <c r="J510" s="55">
        <f t="shared" ref="J510" si="456">SUM(J511:J514)</f>
        <v>211166</v>
      </c>
      <c r="K510" s="55">
        <f t="shared" ref="K510" si="457">SUM(K511:K514)</f>
        <v>194198</v>
      </c>
      <c r="L510" s="55">
        <f t="shared" ref="L510" si="458">SUM(L511:L514)</f>
        <v>0</v>
      </c>
      <c r="M510" s="55">
        <f t="shared" ref="M510" si="459">SUM(M511:M514)</f>
        <v>726916</v>
      </c>
      <c r="N510" s="55">
        <f t="shared" ref="N510" si="460">SUM(N511:N514)</f>
        <v>636069</v>
      </c>
      <c r="O510" s="55">
        <f t="shared" ref="O510" si="461">SUM(O511:O514)</f>
        <v>0</v>
      </c>
      <c r="P510" s="110">
        <f t="shared" ref="P510" si="462">SUM(P511:P514)</f>
        <v>0</v>
      </c>
      <c r="Q510" s="58">
        <f t="shared" si="455"/>
        <v>1768349</v>
      </c>
    </row>
    <row r="511" spans="1:18" ht="19.5" customHeight="1">
      <c r="A511" s="60" t="s">
        <v>6</v>
      </c>
      <c r="B511" s="46">
        <v>532</v>
      </c>
      <c r="C511" s="47">
        <v>690</v>
      </c>
      <c r="D511" s="47">
        <v>0</v>
      </c>
      <c r="E511" s="47">
        <v>1474</v>
      </c>
      <c r="F511" s="47">
        <v>1568</v>
      </c>
      <c r="G511" s="47">
        <v>0</v>
      </c>
      <c r="H511" s="48">
        <v>0</v>
      </c>
      <c r="I511" s="49">
        <f>SUM(B511:H511)</f>
        <v>4264</v>
      </c>
      <c r="J511" s="46">
        <v>39368</v>
      </c>
      <c r="K511" s="47">
        <v>51060</v>
      </c>
      <c r="L511" s="47">
        <v>0</v>
      </c>
      <c r="M511" s="47">
        <v>109076</v>
      </c>
      <c r="N511" s="47">
        <v>116032</v>
      </c>
      <c r="O511" s="47">
        <v>0</v>
      </c>
      <c r="P511" s="48">
        <v>0</v>
      </c>
      <c r="Q511" s="49">
        <f>SUM(J511:P511)</f>
        <v>315536</v>
      </c>
    </row>
    <row r="512" spans="1:18" ht="19.5" customHeight="1">
      <c r="A512" s="60" t="s">
        <v>7</v>
      </c>
      <c r="B512" s="61">
        <v>99</v>
      </c>
      <c r="C512" s="62">
        <v>84</v>
      </c>
      <c r="D512" s="62">
        <v>0</v>
      </c>
      <c r="E512" s="47">
        <v>240</v>
      </c>
      <c r="F512" s="62">
        <v>421</v>
      </c>
      <c r="G512" s="62">
        <v>0</v>
      </c>
      <c r="H512" s="63">
        <v>0</v>
      </c>
      <c r="I512" s="64">
        <f>SUM(B512:H512)</f>
        <v>844</v>
      </c>
      <c r="J512" s="61">
        <v>3663</v>
      </c>
      <c r="K512" s="62">
        <v>3108</v>
      </c>
      <c r="L512" s="62">
        <v>0</v>
      </c>
      <c r="M512" s="62">
        <v>8880</v>
      </c>
      <c r="N512" s="62">
        <v>15577</v>
      </c>
      <c r="O512" s="62">
        <v>0</v>
      </c>
      <c r="P512" s="63">
        <v>0</v>
      </c>
      <c r="Q512" s="64">
        <f>SUM(J512:P512)</f>
        <v>31228</v>
      </c>
    </row>
    <row r="513" spans="1:17" ht="19.5" customHeight="1">
      <c r="A513" s="45" t="s">
        <v>8</v>
      </c>
      <c r="B513" s="61">
        <v>1194</v>
      </c>
      <c r="C513" s="62">
        <v>1035</v>
      </c>
      <c r="D513" s="62">
        <v>0</v>
      </c>
      <c r="E513" s="62">
        <v>4765</v>
      </c>
      <c r="F513" s="62">
        <v>3811</v>
      </c>
      <c r="G513" s="62">
        <v>0</v>
      </c>
      <c r="H513" s="63">
        <v>0</v>
      </c>
      <c r="I513" s="64">
        <f>SUM(B513:H513)</f>
        <v>10805</v>
      </c>
      <c r="J513" s="61">
        <v>131340</v>
      </c>
      <c r="K513" s="62">
        <v>113850</v>
      </c>
      <c r="L513" s="62">
        <v>0</v>
      </c>
      <c r="M513" s="62">
        <v>524150</v>
      </c>
      <c r="N513" s="62">
        <v>419210</v>
      </c>
      <c r="O513" s="62">
        <v>0</v>
      </c>
      <c r="P513" s="63">
        <v>0</v>
      </c>
      <c r="Q513" s="64">
        <f>SUM(J513:P513)</f>
        <v>1188550</v>
      </c>
    </row>
    <row r="514" spans="1:17" ht="19.5" customHeight="1" thickBot="1">
      <c r="A514" s="45" t="s">
        <v>9</v>
      </c>
      <c r="B514" s="61">
        <v>669</v>
      </c>
      <c r="C514" s="62">
        <v>476</v>
      </c>
      <c r="D514" s="62">
        <v>0</v>
      </c>
      <c r="E514" s="62">
        <v>1542</v>
      </c>
      <c r="F514" s="62">
        <v>1550</v>
      </c>
      <c r="G514" s="62">
        <v>0</v>
      </c>
      <c r="H514" s="63">
        <v>0</v>
      </c>
      <c r="I514" s="64">
        <f>SUM(B514:H514)</f>
        <v>4237</v>
      </c>
      <c r="J514" s="61">
        <v>36795</v>
      </c>
      <c r="K514" s="62">
        <v>26180</v>
      </c>
      <c r="L514" s="62">
        <v>0</v>
      </c>
      <c r="M514" s="62">
        <v>84810</v>
      </c>
      <c r="N514" s="62">
        <v>85250</v>
      </c>
      <c r="O514" s="62">
        <v>0</v>
      </c>
      <c r="P514" s="63">
        <v>0</v>
      </c>
      <c r="Q514" s="64">
        <f>SUM(J514:P514)</f>
        <v>233035</v>
      </c>
    </row>
    <row r="515" spans="1:17" s="59" customFormat="1" ht="16.5" customHeight="1" thickBot="1">
      <c r="A515" s="54" t="s">
        <v>10</v>
      </c>
      <c r="B515" s="55">
        <f>SUM(B516:B517)</f>
        <v>47</v>
      </c>
      <c r="C515" s="55">
        <f t="shared" ref="C515:H515" si="463">SUM(C516:C517)</f>
        <v>84</v>
      </c>
      <c r="D515" s="55">
        <f t="shared" si="463"/>
        <v>0</v>
      </c>
      <c r="E515" s="55">
        <f t="shared" si="463"/>
        <v>209</v>
      </c>
      <c r="F515" s="55">
        <f t="shared" si="463"/>
        <v>108</v>
      </c>
      <c r="G515" s="55">
        <f t="shared" si="463"/>
        <v>0</v>
      </c>
      <c r="H515" s="110">
        <f t="shared" si="463"/>
        <v>0</v>
      </c>
      <c r="I515" s="58">
        <f t="shared" ref="I515:Q515" si="464">SUM(I516:I517)</f>
        <v>448</v>
      </c>
      <c r="J515" s="106">
        <f t="shared" si="464"/>
        <v>7280</v>
      </c>
      <c r="K515" s="58">
        <f t="shared" si="464"/>
        <v>13104</v>
      </c>
      <c r="L515" s="58">
        <f t="shared" si="464"/>
        <v>0</v>
      </c>
      <c r="M515" s="58">
        <f t="shared" si="464"/>
        <v>31512</v>
      </c>
      <c r="N515" s="58">
        <f t="shared" si="464"/>
        <v>17160</v>
      </c>
      <c r="O515" s="58">
        <f t="shared" si="464"/>
        <v>0</v>
      </c>
      <c r="P515" s="108">
        <f t="shared" si="464"/>
        <v>0</v>
      </c>
      <c r="Q515" s="58">
        <f t="shared" si="464"/>
        <v>69056</v>
      </c>
    </row>
    <row r="516" spans="1:17" ht="17.25" customHeight="1">
      <c r="A516" s="60" t="s">
        <v>11</v>
      </c>
      <c r="B516" s="61">
        <v>23</v>
      </c>
      <c r="C516" s="62">
        <v>42</v>
      </c>
      <c r="D516" s="62">
        <v>0</v>
      </c>
      <c r="E516" s="62">
        <v>94</v>
      </c>
      <c r="F516" s="62">
        <v>57</v>
      </c>
      <c r="G516" s="62">
        <v>0</v>
      </c>
      <c r="H516" s="63">
        <v>0</v>
      </c>
      <c r="I516" s="64">
        <f>SUM(B516:H516)</f>
        <v>216</v>
      </c>
      <c r="J516" s="61">
        <v>4784</v>
      </c>
      <c r="K516" s="62">
        <v>8736</v>
      </c>
      <c r="L516" s="62">
        <v>0</v>
      </c>
      <c r="M516" s="62">
        <v>19552</v>
      </c>
      <c r="N516" s="62">
        <v>11856</v>
      </c>
      <c r="O516" s="62">
        <v>0</v>
      </c>
      <c r="P516" s="63">
        <v>0</v>
      </c>
      <c r="Q516" s="64">
        <f>SUM(J516:P516)</f>
        <v>44928</v>
      </c>
    </row>
    <row r="517" spans="1:17" ht="17.25" customHeight="1" thickBot="1">
      <c r="A517" s="60" t="s">
        <v>12</v>
      </c>
      <c r="B517" s="61">
        <v>24</v>
      </c>
      <c r="C517" s="62">
        <v>42</v>
      </c>
      <c r="D517" s="62">
        <v>0</v>
      </c>
      <c r="E517" s="62">
        <v>115</v>
      </c>
      <c r="F517" s="62">
        <v>51</v>
      </c>
      <c r="G517" s="62">
        <v>0</v>
      </c>
      <c r="H517" s="63">
        <v>0</v>
      </c>
      <c r="I517" s="64">
        <f>SUM(B517:H517)</f>
        <v>232</v>
      </c>
      <c r="J517" s="61">
        <v>2496</v>
      </c>
      <c r="K517" s="62">
        <v>4368</v>
      </c>
      <c r="L517" s="62">
        <v>0</v>
      </c>
      <c r="M517" s="62">
        <v>11960</v>
      </c>
      <c r="N517" s="62">
        <v>5304</v>
      </c>
      <c r="O517" s="62">
        <v>0</v>
      </c>
      <c r="P517" s="63">
        <v>0</v>
      </c>
      <c r="Q517" s="64">
        <f>SUM(J517:P517)</f>
        <v>24128</v>
      </c>
    </row>
    <row r="518" spans="1:17" s="59" customFormat="1" ht="16.5" customHeight="1" thickBot="1">
      <c r="A518" s="54" t="s">
        <v>13</v>
      </c>
      <c r="B518" s="55">
        <f>SUM(B519:B520)</f>
        <v>39</v>
      </c>
      <c r="C518" s="55">
        <f t="shared" ref="C518:I518" si="465">SUM(C519:C520)</f>
        <v>85</v>
      </c>
      <c r="D518" s="55">
        <f t="shared" si="465"/>
        <v>0</v>
      </c>
      <c r="E518" s="55">
        <f t="shared" si="465"/>
        <v>164</v>
      </c>
      <c r="F518" s="55">
        <f t="shared" si="465"/>
        <v>157</v>
      </c>
      <c r="G518" s="55">
        <f t="shared" si="465"/>
        <v>0</v>
      </c>
      <c r="H518" s="110">
        <f t="shared" si="465"/>
        <v>0</v>
      </c>
      <c r="I518" s="58">
        <f t="shared" si="465"/>
        <v>445</v>
      </c>
      <c r="J518" s="55">
        <f t="shared" ref="J518" si="466">SUM(J519:J520)</f>
        <v>8305</v>
      </c>
      <c r="K518" s="55">
        <f t="shared" ref="K518" si="467">SUM(K519:K520)</f>
        <v>21895</v>
      </c>
      <c r="L518" s="55">
        <f t="shared" ref="L518" si="468">SUM(L519:L520)</f>
        <v>0</v>
      </c>
      <c r="M518" s="55">
        <f t="shared" ref="M518" si="469">SUM(M519:M520)</f>
        <v>39109</v>
      </c>
      <c r="N518" s="55">
        <f t="shared" ref="N518" si="470">SUM(N519:N520)</f>
        <v>36693</v>
      </c>
      <c r="O518" s="55">
        <f t="shared" ref="O518" si="471">SUM(O519:O520)</f>
        <v>0</v>
      </c>
      <c r="P518" s="110">
        <f t="shared" ref="P518" si="472">SUM(P519:P520)</f>
        <v>0</v>
      </c>
      <c r="Q518" s="58">
        <f t="shared" ref="Q518" si="473">SUM(Q519:Q520)</f>
        <v>106002</v>
      </c>
    </row>
    <row r="519" spans="1:17" ht="17.25" customHeight="1">
      <c r="A519" s="60" t="s">
        <v>14</v>
      </c>
      <c r="B519" s="61">
        <v>16</v>
      </c>
      <c r="C519" s="62">
        <v>60</v>
      </c>
      <c r="D519" s="62">
        <v>0</v>
      </c>
      <c r="E519" s="62">
        <v>95</v>
      </c>
      <c r="F519" s="62">
        <v>86</v>
      </c>
      <c r="G519" s="62">
        <v>0</v>
      </c>
      <c r="H519" s="63">
        <v>0</v>
      </c>
      <c r="I519" s="64">
        <f>SUM(B519:H519)</f>
        <v>257</v>
      </c>
      <c r="J519" s="61">
        <v>4832</v>
      </c>
      <c r="K519" s="62">
        <v>18120</v>
      </c>
      <c r="L519" s="62">
        <v>0</v>
      </c>
      <c r="M519" s="62">
        <v>28690</v>
      </c>
      <c r="N519" s="62">
        <v>25972</v>
      </c>
      <c r="O519" s="62">
        <v>0</v>
      </c>
      <c r="P519" s="63">
        <v>0</v>
      </c>
      <c r="Q519" s="64">
        <f>SUM(J519:P519)</f>
        <v>77614</v>
      </c>
    </row>
    <row r="520" spans="1:17" ht="17.25" customHeight="1" thickBot="1">
      <c r="A520" s="60" t="s">
        <v>15</v>
      </c>
      <c r="B520" s="61">
        <v>23</v>
      </c>
      <c r="C520" s="62">
        <v>25</v>
      </c>
      <c r="D520" s="62">
        <v>0</v>
      </c>
      <c r="E520" s="62">
        <v>69</v>
      </c>
      <c r="F520" s="62">
        <v>71</v>
      </c>
      <c r="G520" s="62">
        <v>0</v>
      </c>
      <c r="H520" s="63">
        <v>0</v>
      </c>
      <c r="I520" s="64">
        <f>SUM(B520:H520)</f>
        <v>188</v>
      </c>
      <c r="J520" s="61">
        <v>3473</v>
      </c>
      <c r="K520" s="62">
        <v>3775</v>
      </c>
      <c r="L520" s="62">
        <v>0</v>
      </c>
      <c r="M520" s="62">
        <v>10419</v>
      </c>
      <c r="N520" s="62">
        <v>10721</v>
      </c>
      <c r="O520" s="62">
        <v>0</v>
      </c>
      <c r="P520" s="63">
        <v>0</v>
      </c>
      <c r="Q520" s="64">
        <f>SUM(J520:P520)</f>
        <v>28388</v>
      </c>
    </row>
    <row r="521" spans="1:17" s="59" customFormat="1" ht="16.5" customHeight="1" thickBot="1">
      <c r="A521" s="54" t="s">
        <v>16</v>
      </c>
      <c r="B521" s="55">
        <f>SUM(B522:B529)</f>
        <v>41</v>
      </c>
      <c r="C521" s="55">
        <f t="shared" ref="C521:Q521" si="474">SUM(C522:C529)</f>
        <v>107</v>
      </c>
      <c r="D521" s="55">
        <f>SUM(D522:D529)</f>
        <v>0</v>
      </c>
      <c r="E521" s="55">
        <f t="shared" si="474"/>
        <v>301</v>
      </c>
      <c r="F521" s="55">
        <f t="shared" si="474"/>
        <v>133</v>
      </c>
      <c r="G521" s="55">
        <f t="shared" si="474"/>
        <v>0</v>
      </c>
      <c r="H521" s="110">
        <f t="shared" si="474"/>
        <v>0</v>
      </c>
      <c r="I521" s="58">
        <f t="shared" si="474"/>
        <v>582</v>
      </c>
      <c r="J521" s="55">
        <f t="shared" ref="J521" si="475">SUM(J522:J529)</f>
        <v>10228</v>
      </c>
      <c r="K521" s="55">
        <f t="shared" ref="K521" si="476">SUM(K522:K529)</f>
        <v>28941</v>
      </c>
      <c r="L521" s="55">
        <f t="shared" ref="L521" si="477">SUM(L522:L529)</f>
        <v>0</v>
      </c>
      <c r="M521" s="55">
        <f t="shared" ref="M521" si="478">SUM(M522:M529)</f>
        <v>80113</v>
      </c>
      <c r="N521" s="55">
        <f t="shared" ref="N521" si="479">SUM(N522:N529)</f>
        <v>35116</v>
      </c>
      <c r="O521" s="55">
        <f t="shared" ref="O521" si="480">SUM(O522:O529)</f>
        <v>0</v>
      </c>
      <c r="P521" s="110">
        <f t="shared" ref="P521" si="481">SUM(P522:P529)</f>
        <v>0</v>
      </c>
      <c r="Q521" s="58">
        <f t="shared" si="474"/>
        <v>154398</v>
      </c>
    </row>
    <row r="522" spans="1:17" ht="18" customHeight="1">
      <c r="A522" s="45" t="s">
        <v>160</v>
      </c>
      <c r="B522" s="61">
        <v>6</v>
      </c>
      <c r="C522" s="62">
        <v>8</v>
      </c>
      <c r="D522" s="62">
        <v>0</v>
      </c>
      <c r="E522" s="62">
        <v>5</v>
      </c>
      <c r="F522" s="62">
        <v>7</v>
      </c>
      <c r="G522" s="62">
        <v>0</v>
      </c>
      <c r="H522" s="63">
        <v>0</v>
      </c>
      <c r="I522" s="64">
        <f t="shared" ref="I522:I529" si="482">SUM(B522:H522)</f>
        <v>26</v>
      </c>
      <c r="J522" s="61">
        <v>1560</v>
      </c>
      <c r="K522" s="62">
        <v>2080</v>
      </c>
      <c r="L522" s="62">
        <v>0</v>
      </c>
      <c r="M522" s="62">
        <v>1300</v>
      </c>
      <c r="N522" s="62">
        <v>1820</v>
      </c>
      <c r="O522" s="62">
        <v>0</v>
      </c>
      <c r="P522" s="63">
        <v>0</v>
      </c>
      <c r="Q522" s="64">
        <f t="shared" ref="Q522:Q529" si="483">SUM(J522:P522)</f>
        <v>6760</v>
      </c>
    </row>
    <row r="523" spans="1:17" ht="18" customHeight="1">
      <c r="A523" s="45" t="s">
        <v>161</v>
      </c>
      <c r="B523" s="61">
        <v>0</v>
      </c>
      <c r="C523" s="62">
        <v>1</v>
      </c>
      <c r="D523" s="62">
        <v>0</v>
      </c>
      <c r="E523" s="62">
        <v>5</v>
      </c>
      <c r="F523" s="62">
        <v>6</v>
      </c>
      <c r="G523" s="62">
        <v>0</v>
      </c>
      <c r="H523" s="63">
        <v>0</v>
      </c>
      <c r="I523" s="64">
        <f t="shared" si="482"/>
        <v>12</v>
      </c>
      <c r="J523" s="61">
        <v>0</v>
      </c>
      <c r="K523" s="62">
        <v>130</v>
      </c>
      <c r="L523" s="62">
        <v>0</v>
      </c>
      <c r="M523" s="62">
        <v>650</v>
      </c>
      <c r="N523" s="62">
        <v>780</v>
      </c>
      <c r="O523" s="62">
        <v>0</v>
      </c>
      <c r="P523" s="63">
        <v>0</v>
      </c>
      <c r="Q523" s="64">
        <f t="shared" si="483"/>
        <v>1560</v>
      </c>
    </row>
    <row r="524" spans="1:17" ht="18" customHeight="1">
      <c r="A524" s="45" t="s">
        <v>19</v>
      </c>
      <c r="B524" s="61">
        <v>0</v>
      </c>
      <c r="C524" s="62">
        <v>2</v>
      </c>
      <c r="D524" s="62">
        <v>0</v>
      </c>
      <c r="E524" s="62">
        <v>14</v>
      </c>
      <c r="F524" s="62">
        <v>10</v>
      </c>
      <c r="G524" s="62">
        <v>0</v>
      </c>
      <c r="H524" s="63">
        <v>0</v>
      </c>
      <c r="I524" s="64">
        <f t="shared" si="482"/>
        <v>26</v>
      </c>
      <c r="J524" s="61">
        <v>0</v>
      </c>
      <c r="K524" s="62">
        <v>800</v>
      </c>
      <c r="L524" s="62">
        <v>0</v>
      </c>
      <c r="M524" s="62">
        <v>5600</v>
      </c>
      <c r="N524" s="62">
        <v>4000</v>
      </c>
      <c r="O524" s="62">
        <v>0</v>
      </c>
      <c r="P524" s="63">
        <v>0</v>
      </c>
      <c r="Q524" s="64">
        <f t="shared" si="483"/>
        <v>10400</v>
      </c>
    </row>
    <row r="525" spans="1:17" ht="18" customHeight="1">
      <c r="A525" s="45" t="s">
        <v>20</v>
      </c>
      <c r="B525" s="61">
        <v>12</v>
      </c>
      <c r="C525" s="62">
        <v>16</v>
      </c>
      <c r="D525" s="62">
        <v>0</v>
      </c>
      <c r="E525" s="62">
        <v>66</v>
      </c>
      <c r="F525" s="62">
        <v>25</v>
      </c>
      <c r="G525" s="62">
        <v>0</v>
      </c>
      <c r="H525" s="63">
        <v>0</v>
      </c>
      <c r="I525" s="64">
        <f t="shared" si="482"/>
        <v>119</v>
      </c>
      <c r="J525" s="61">
        <v>2400</v>
      </c>
      <c r="K525" s="62">
        <v>3200</v>
      </c>
      <c r="L525" s="62">
        <v>0</v>
      </c>
      <c r="M525" s="62">
        <v>13200</v>
      </c>
      <c r="N525" s="62">
        <v>5000</v>
      </c>
      <c r="O525" s="62">
        <v>0</v>
      </c>
      <c r="P525" s="63">
        <v>0</v>
      </c>
      <c r="Q525" s="64">
        <f t="shared" si="483"/>
        <v>23800</v>
      </c>
    </row>
    <row r="526" spans="1:17" ht="18" customHeight="1">
      <c r="A526" s="45" t="s">
        <v>21</v>
      </c>
      <c r="B526" s="61">
        <v>4</v>
      </c>
      <c r="C526" s="62">
        <v>22</v>
      </c>
      <c r="D526" s="62">
        <v>0</v>
      </c>
      <c r="E526" s="62">
        <v>20</v>
      </c>
      <c r="F526" s="62">
        <v>23</v>
      </c>
      <c r="G526" s="62">
        <v>0</v>
      </c>
      <c r="H526" s="63">
        <v>0</v>
      </c>
      <c r="I526" s="64">
        <f t="shared" si="482"/>
        <v>69</v>
      </c>
      <c r="J526" s="61">
        <v>1216</v>
      </c>
      <c r="K526" s="62">
        <v>6688</v>
      </c>
      <c r="L526" s="62">
        <v>0</v>
      </c>
      <c r="M526" s="62">
        <v>6080</v>
      </c>
      <c r="N526" s="62">
        <v>6992</v>
      </c>
      <c r="O526" s="62">
        <v>0</v>
      </c>
      <c r="P526" s="63">
        <v>0</v>
      </c>
      <c r="Q526" s="64">
        <f t="shared" si="483"/>
        <v>20976</v>
      </c>
    </row>
    <row r="527" spans="1:17" ht="18" customHeight="1">
      <c r="A527" s="45" t="s">
        <v>22</v>
      </c>
      <c r="B527" s="61">
        <v>1</v>
      </c>
      <c r="C527" s="62">
        <v>4</v>
      </c>
      <c r="D527" s="62">
        <v>0</v>
      </c>
      <c r="E527" s="62">
        <v>4</v>
      </c>
      <c r="F527" s="62">
        <v>12</v>
      </c>
      <c r="G527" s="62">
        <v>0</v>
      </c>
      <c r="H527" s="63">
        <v>0</v>
      </c>
      <c r="I527" s="64">
        <f t="shared" si="482"/>
        <v>21</v>
      </c>
      <c r="J527" s="61">
        <v>152</v>
      </c>
      <c r="K527" s="62">
        <v>608</v>
      </c>
      <c r="L527" s="62">
        <v>0</v>
      </c>
      <c r="M527" s="62">
        <v>608</v>
      </c>
      <c r="N527" s="62">
        <v>1824</v>
      </c>
      <c r="O527" s="62">
        <v>0</v>
      </c>
      <c r="P527" s="63">
        <v>0</v>
      </c>
      <c r="Q527" s="64">
        <f t="shared" si="483"/>
        <v>3192</v>
      </c>
    </row>
    <row r="528" spans="1:17" ht="18" customHeight="1">
      <c r="A528" s="45" t="s">
        <v>23</v>
      </c>
      <c r="B528" s="61">
        <v>2</v>
      </c>
      <c r="C528" s="62">
        <v>9</v>
      </c>
      <c r="D528" s="62">
        <v>0</v>
      </c>
      <c r="E528" s="62">
        <v>28</v>
      </c>
      <c r="F528" s="62">
        <v>10</v>
      </c>
      <c r="G528" s="62">
        <v>0</v>
      </c>
      <c r="H528" s="63">
        <v>0</v>
      </c>
      <c r="I528" s="64">
        <f t="shared" si="482"/>
        <v>49</v>
      </c>
      <c r="J528" s="61">
        <v>980</v>
      </c>
      <c r="K528" s="62">
        <v>4410</v>
      </c>
      <c r="L528" s="62">
        <v>0</v>
      </c>
      <c r="M528" s="62">
        <v>13720</v>
      </c>
      <c r="N528" s="62">
        <v>4900</v>
      </c>
      <c r="O528" s="62">
        <v>0</v>
      </c>
      <c r="P528" s="63">
        <v>0</v>
      </c>
      <c r="Q528" s="64">
        <f t="shared" si="483"/>
        <v>24010</v>
      </c>
    </row>
    <row r="529" spans="1:17" ht="18" customHeight="1" thickBot="1">
      <c r="A529" s="45" t="s">
        <v>24</v>
      </c>
      <c r="B529" s="61">
        <v>16</v>
      </c>
      <c r="C529" s="62">
        <v>45</v>
      </c>
      <c r="D529" s="62">
        <v>0</v>
      </c>
      <c r="E529" s="62">
        <v>159</v>
      </c>
      <c r="F529" s="62">
        <v>40</v>
      </c>
      <c r="G529" s="62">
        <v>0</v>
      </c>
      <c r="H529" s="63">
        <v>0</v>
      </c>
      <c r="I529" s="64">
        <f t="shared" si="482"/>
        <v>260</v>
      </c>
      <c r="J529" s="61">
        <v>3920</v>
      </c>
      <c r="K529" s="62">
        <v>11025</v>
      </c>
      <c r="L529" s="62">
        <v>0</v>
      </c>
      <c r="M529" s="62">
        <v>38955</v>
      </c>
      <c r="N529" s="62">
        <v>9800</v>
      </c>
      <c r="O529" s="62">
        <v>0</v>
      </c>
      <c r="P529" s="63">
        <v>0</v>
      </c>
      <c r="Q529" s="64">
        <f t="shared" si="483"/>
        <v>63700</v>
      </c>
    </row>
    <row r="530" spans="1:17" s="59" customFormat="1" ht="16.5" customHeight="1" thickBot="1">
      <c r="A530" s="54" t="s">
        <v>25</v>
      </c>
      <c r="B530" s="55">
        <f>SUM(B531:B532)</f>
        <v>11</v>
      </c>
      <c r="C530" s="55">
        <f t="shared" ref="C530:I530" si="484">SUM(C531:C532)</f>
        <v>27</v>
      </c>
      <c r="D530" s="55">
        <f t="shared" si="484"/>
        <v>0</v>
      </c>
      <c r="E530" s="55">
        <f t="shared" si="484"/>
        <v>47</v>
      </c>
      <c r="F530" s="55">
        <f t="shared" si="484"/>
        <v>48</v>
      </c>
      <c r="G530" s="55">
        <f t="shared" si="484"/>
        <v>0</v>
      </c>
      <c r="H530" s="110">
        <f t="shared" si="484"/>
        <v>0</v>
      </c>
      <c r="I530" s="58">
        <f t="shared" si="484"/>
        <v>133</v>
      </c>
      <c r="J530" s="55">
        <f t="shared" ref="J530" si="485">SUM(J531:J532)</f>
        <v>4200</v>
      </c>
      <c r="K530" s="55">
        <f t="shared" ref="K530" si="486">SUM(K531:K532)</f>
        <v>10640</v>
      </c>
      <c r="L530" s="55">
        <f t="shared" ref="L530" si="487">SUM(L531:L532)</f>
        <v>0</v>
      </c>
      <c r="M530" s="55">
        <f t="shared" ref="M530" si="488">SUM(M531:M532)</f>
        <v>20440</v>
      </c>
      <c r="N530" s="55">
        <f t="shared" ref="N530" si="489">SUM(N531:N532)</f>
        <v>18200</v>
      </c>
      <c r="O530" s="55">
        <f t="shared" ref="O530" si="490">SUM(O531:O532)</f>
        <v>0</v>
      </c>
      <c r="P530" s="110">
        <f t="shared" ref="P530" si="491">SUM(P531:P532)</f>
        <v>0</v>
      </c>
      <c r="Q530" s="58">
        <f t="shared" ref="Q530" si="492">SUM(Q531:Q532)</f>
        <v>53480</v>
      </c>
    </row>
    <row r="531" spans="1:17" ht="18" customHeight="1">
      <c r="A531" s="60" t="s">
        <v>26</v>
      </c>
      <c r="B531" s="61">
        <v>4</v>
      </c>
      <c r="C531" s="62">
        <v>11</v>
      </c>
      <c r="D531" s="62">
        <v>0</v>
      </c>
      <c r="E531" s="62">
        <v>26</v>
      </c>
      <c r="F531" s="62">
        <v>17</v>
      </c>
      <c r="G531" s="62">
        <v>0</v>
      </c>
      <c r="H531" s="63">
        <v>0</v>
      </c>
      <c r="I531" s="64">
        <f>SUM(B531:H531)</f>
        <v>58</v>
      </c>
      <c r="J531" s="61">
        <v>2240</v>
      </c>
      <c r="K531" s="62">
        <v>6160</v>
      </c>
      <c r="L531" s="62">
        <v>0</v>
      </c>
      <c r="M531" s="62">
        <v>14560</v>
      </c>
      <c r="N531" s="62">
        <v>9520</v>
      </c>
      <c r="O531" s="62">
        <v>0</v>
      </c>
      <c r="P531" s="63">
        <v>0</v>
      </c>
      <c r="Q531" s="64">
        <f>SUM(J531:P531)</f>
        <v>32480</v>
      </c>
    </row>
    <row r="532" spans="1:17" ht="18" customHeight="1" thickBot="1">
      <c r="A532" s="60" t="s">
        <v>27</v>
      </c>
      <c r="B532" s="61">
        <v>7</v>
      </c>
      <c r="C532" s="62">
        <v>16</v>
      </c>
      <c r="D532" s="62">
        <v>0</v>
      </c>
      <c r="E532" s="62">
        <v>21</v>
      </c>
      <c r="F532" s="62">
        <v>31</v>
      </c>
      <c r="G532" s="62">
        <v>0</v>
      </c>
      <c r="H532" s="63">
        <v>0</v>
      </c>
      <c r="I532" s="64">
        <f>SUM(B532:H532)</f>
        <v>75</v>
      </c>
      <c r="J532" s="61">
        <v>1960</v>
      </c>
      <c r="K532" s="62">
        <v>4480</v>
      </c>
      <c r="L532" s="62">
        <v>0</v>
      </c>
      <c r="M532" s="62">
        <v>5880</v>
      </c>
      <c r="N532" s="62">
        <v>8680</v>
      </c>
      <c r="O532" s="62">
        <v>0</v>
      </c>
      <c r="P532" s="63">
        <v>0</v>
      </c>
      <c r="Q532" s="64">
        <f>SUM(J532:P532)</f>
        <v>21000</v>
      </c>
    </row>
    <row r="533" spans="1:17" s="59" customFormat="1" ht="16.5" customHeight="1" thickBot="1">
      <c r="A533" s="54" t="s">
        <v>28</v>
      </c>
      <c r="B533" s="55">
        <f>SUM(B534:B535)</f>
        <v>3</v>
      </c>
      <c r="C533" s="55">
        <f t="shared" ref="C533:I533" si="493">SUM(C534:C535)</f>
        <v>10</v>
      </c>
      <c r="D533" s="55">
        <f t="shared" si="493"/>
        <v>0</v>
      </c>
      <c r="E533" s="55">
        <f t="shared" si="493"/>
        <v>13</v>
      </c>
      <c r="F533" s="55">
        <f t="shared" si="493"/>
        <v>19</v>
      </c>
      <c r="G533" s="55">
        <f t="shared" si="493"/>
        <v>0</v>
      </c>
      <c r="H533" s="110">
        <f t="shared" si="493"/>
        <v>0</v>
      </c>
      <c r="I533" s="58">
        <f t="shared" si="493"/>
        <v>45</v>
      </c>
      <c r="J533" s="55">
        <f t="shared" ref="J533" si="494">SUM(J534:J535)</f>
        <v>2100</v>
      </c>
      <c r="K533" s="55">
        <f t="shared" ref="K533" si="495">SUM(K534:K535)</f>
        <v>7875</v>
      </c>
      <c r="L533" s="55">
        <f t="shared" ref="L533" si="496">SUM(L534:L535)</f>
        <v>0</v>
      </c>
      <c r="M533" s="55">
        <f t="shared" ref="M533" si="497">SUM(M534:M535)</f>
        <v>9975</v>
      </c>
      <c r="N533" s="55">
        <f t="shared" ref="N533" si="498">SUM(N534:N535)</f>
        <v>14175</v>
      </c>
      <c r="O533" s="55">
        <f t="shared" ref="O533" si="499">SUM(O534:O535)</f>
        <v>0</v>
      </c>
      <c r="P533" s="110">
        <f t="shared" ref="P533" si="500">SUM(P534:P535)</f>
        <v>0</v>
      </c>
      <c r="Q533" s="58">
        <f t="shared" ref="Q533" si="501">SUM(Q534:Q535)</f>
        <v>34125</v>
      </c>
    </row>
    <row r="534" spans="1:17" ht="18" customHeight="1">
      <c r="A534" s="60" t="s">
        <v>29</v>
      </c>
      <c r="B534" s="61">
        <v>1</v>
      </c>
      <c r="C534" s="62">
        <v>5</v>
      </c>
      <c r="D534" s="62">
        <v>0</v>
      </c>
      <c r="E534" s="62">
        <v>6</v>
      </c>
      <c r="F534" s="62">
        <v>8</v>
      </c>
      <c r="G534" s="62">
        <v>0</v>
      </c>
      <c r="H534" s="63">
        <v>0</v>
      </c>
      <c r="I534" s="64">
        <f>SUM(B534:H534)</f>
        <v>20</v>
      </c>
      <c r="J534" s="61">
        <v>1050</v>
      </c>
      <c r="K534" s="62">
        <v>5250</v>
      </c>
      <c r="L534" s="62">
        <v>0</v>
      </c>
      <c r="M534" s="62">
        <v>6300</v>
      </c>
      <c r="N534" s="62">
        <v>8400</v>
      </c>
      <c r="O534" s="62">
        <v>0</v>
      </c>
      <c r="P534" s="63">
        <v>0</v>
      </c>
      <c r="Q534" s="64">
        <f>SUM(J534:P534)</f>
        <v>21000</v>
      </c>
    </row>
    <row r="535" spans="1:17" ht="18" customHeight="1" thickBot="1">
      <c r="A535" s="60" t="s">
        <v>30</v>
      </c>
      <c r="B535" s="61">
        <v>2</v>
      </c>
      <c r="C535" s="62">
        <v>5</v>
      </c>
      <c r="D535" s="62">
        <v>0</v>
      </c>
      <c r="E535" s="62">
        <v>7</v>
      </c>
      <c r="F535" s="62">
        <v>11</v>
      </c>
      <c r="G535" s="62">
        <v>0</v>
      </c>
      <c r="H535" s="63">
        <v>0</v>
      </c>
      <c r="I535" s="64">
        <f>SUM(B535:H535)</f>
        <v>25</v>
      </c>
      <c r="J535" s="61">
        <v>1050</v>
      </c>
      <c r="K535" s="62">
        <v>2625</v>
      </c>
      <c r="L535" s="62">
        <v>0</v>
      </c>
      <c r="M535" s="62">
        <v>3675</v>
      </c>
      <c r="N535" s="62">
        <v>5775</v>
      </c>
      <c r="O535" s="62">
        <v>0</v>
      </c>
      <c r="P535" s="63">
        <v>0</v>
      </c>
      <c r="Q535" s="64">
        <f>SUM(J535:P535)</f>
        <v>13125</v>
      </c>
    </row>
    <row r="536" spans="1:17" s="59" customFormat="1" ht="26.25" customHeight="1" thickBot="1">
      <c r="A536" s="54" t="s">
        <v>31</v>
      </c>
      <c r="B536" s="55">
        <f>SUM(B537:B538)</f>
        <v>431</v>
      </c>
      <c r="C536" s="55">
        <f t="shared" ref="C536:I536" si="502">SUM(C537:C538)</f>
        <v>649</v>
      </c>
      <c r="D536" s="55">
        <f>SUM(D537:D538)</f>
        <v>0</v>
      </c>
      <c r="E536" s="55">
        <f t="shared" si="502"/>
        <v>711</v>
      </c>
      <c r="F536" s="55">
        <f t="shared" si="502"/>
        <v>265</v>
      </c>
      <c r="G536" s="55">
        <f t="shared" si="502"/>
        <v>0</v>
      </c>
      <c r="H536" s="110">
        <f t="shared" si="502"/>
        <v>0</v>
      </c>
      <c r="I536" s="58">
        <f t="shared" si="502"/>
        <v>2056</v>
      </c>
      <c r="J536" s="55">
        <f t="shared" ref="J536" si="503">SUM(J537:J538)</f>
        <v>12090</v>
      </c>
      <c r="K536" s="55">
        <f t="shared" ref="K536" si="504">SUM(K537:K538)</f>
        <v>18225</v>
      </c>
      <c r="L536" s="55">
        <f t="shared" ref="L536" si="505">SUM(L537:L538)</f>
        <v>0</v>
      </c>
      <c r="M536" s="55">
        <f t="shared" ref="M536" si="506">SUM(M537:M538)</f>
        <v>19995</v>
      </c>
      <c r="N536" s="55">
        <f t="shared" ref="N536" si="507">SUM(N537:N538)</f>
        <v>7095</v>
      </c>
      <c r="O536" s="55">
        <f t="shared" ref="O536" si="508">SUM(O537:O538)</f>
        <v>0</v>
      </c>
      <c r="P536" s="110">
        <f t="shared" ref="P536" si="509">SUM(P537:P538)</f>
        <v>0</v>
      </c>
      <c r="Q536" s="58">
        <f t="shared" ref="Q536" si="510">SUM(Q537:Q538)</f>
        <v>57405</v>
      </c>
    </row>
    <row r="537" spans="1:17" ht="18" customHeight="1">
      <c r="A537" s="45" t="s">
        <v>32</v>
      </c>
      <c r="B537" s="61">
        <v>375</v>
      </c>
      <c r="C537" s="62">
        <v>566</v>
      </c>
      <c r="D537" s="62">
        <v>0</v>
      </c>
      <c r="E537" s="62">
        <v>622</v>
      </c>
      <c r="F537" s="62">
        <v>208</v>
      </c>
      <c r="G537" s="62">
        <v>0</v>
      </c>
      <c r="H537" s="63">
        <v>0</v>
      </c>
      <c r="I537" s="64">
        <f>SUM(B537:H537)</f>
        <v>1771</v>
      </c>
      <c r="J537" s="61">
        <v>11250</v>
      </c>
      <c r="K537" s="62">
        <v>16980</v>
      </c>
      <c r="L537" s="62">
        <v>0</v>
      </c>
      <c r="M537" s="62">
        <v>18660</v>
      </c>
      <c r="N537" s="62">
        <v>6240</v>
      </c>
      <c r="O537" s="62">
        <v>0</v>
      </c>
      <c r="P537" s="63">
        <v>0</v>
      </c>
      <c r="Q537" s="64">
        <f>SUM(J537:P537)</f>
        <v>53130</v>
      </c>
    </row>
    <row r="538" spans="1:17" ht="18" customHeight="1" thickBot="1">
      <c r="A538" s="45" t="s">
        <v>162</v>
      </c>
      <c r="B538" s="61">
        <v>56</v>
      </c>
      <c r="C538" s="62">
        <v>83</v>
      </c>
      <c r="D538" s="62">
        <v>0</v>
      </c>
      <c r="E538" s="62">
        <v>89</v>
      </c>
      <c r="F538" s="62">
        <v>57</v>
      </c>
      <c r="G538" s="62">
        <v>0</v>
      </c>
      <c r="H538" s="63">
        <v>0</v>
      </c>
      <c r="I538" s="64">
        <f>SUM(B538:H538)</f>
        <v>285</v>
      </c>
      <c r="J538" s="61">
        <v>840</v>
      </c>
      <c r="K538" s="62">
        <v>1245</v>
      </c>
      <c r="L538" s="62">
        <v>0</v>
      </c>
      <c r="M538" s="62">
        <v>1335</v>
      </c>
      <c r="N538" s="62">
        <v>855</v>
      </c>
      <c r="O538" s="62">
        <v>0</v>
      </c>
      <c r="P538" s="63">
        <v>0</v>
      </c>
      <c r="Q538" s="64">
        <f>SUM(J538:P538)</f>
        <v>4275</v>
      </c>
    </row>
    <row r="539" spans="1:17" s="59" customFormat="1" ht="26.25" customHeight="1" thickBot="1">
      <c r="A539" s="54" t="s">
        <v>34</v>
      </c>
      <c r="B539" s="55">
        <f>SUM(B540:B543)</f>
        <v>2376</v>
      </c>
      <c r="C539" s="55">
        <f t="shared" ref="C539:I539" si="511">SUM(C540:C543)</f>
        <v>4581</v>
      </c>
      <c r="D539" s="55">
        <f t="shared" si="511"/>
        <v>0</v>
      </c>
      <c r="E539" s="55">
        <f t="shared" si="511"/>
        <v>6749</v>
      </c>
      <c r="F539" s="55">
        <f t="shared" si="511"/>
        <v>5276</v>
      </c>
      <c r="G539" s="55">
        <f t="shared" si="511"/>
        <v>0</v>
      </c>
      <c r="H539" s="110">
        <f t="shared" si="511"/>
        <v>0</v>
      </c>
      <c r="I539" s="58">
        <f t="shared" si="511"/>
        <v>18982</v>
      </c>
      <c r="J539" s="55">
        <f t="shared" ref="J539" si="512">SUM(J540:J543)</f>
        <v>181305</v>
      </c>
      <c r="K539" s="55">
        <f t="shared" ref="K539" si="513">SUM(K540:K543)</f>
        <v>340530</v>
      </c>
      <c r="L539" s="55">
        <f t="shared" ref="L539" si="514">SUM(L540:L543)</f>
        <v>0</v>
      </c>
      <c r="M539" s="55">
        <f t="shared" ref="M539" si="515">SUM(M540:M543)</f>
        <v>517395</v>
      </c>
      <c r="N539" s="55">
        <f t="shared" ref="N539" si="516">SUM(N540:N543)</f>
        <v>369060</v>
      </c>
      <c r="O539" s="55">
        <f t="shared" ref="O539" si="517">SUM(O540:O543)</f>
        <v>0</v>
      </c>
      <c r="P539" s="110">
        <f t="shared" ref="P539" si="518">SUM(P540:P543)</f>
        <v>0</v>
      </c>
      <c r="Q539" s="58">
        <f t="shared" ref="Q539" si="519">SUM(Q540:Q543)</f>
        <v>1408290</v>
      </c>
    </row>
    <row r="540" spans="1:17" ht="18" customHeight="1">
      <c r="A540" s="60" t="s">
        <v>35</v>
      </c>
      <c r="B540" s="61">
        <v>666</v>
      </c>
      <c r="C540" s="62">
        <v>1661</v>
      </c>
      <c r="D540" s="62">
        <v>0</v>
      </c>
      <c r="E540" s="62">
        <v>1746</v>
      </c>
      <c r="F540" s="62">
        <v>1498</v>
      </c>
      <c r="G540" s="62">
        <v>0</v>
      </c>
      <c r="H540" s="63">
        <v>0</v>
      </c>
      <c r="I540" s="64">
        <f>SUM(B540:H540)</f>
        <v>5571</v>
      </c>
      <c r="J540" s="61">
        <v>39960</v>
      </c>
      <c r="K540" s="62">
        <v>99660</v>
      </c>
      <c r="L540" s="62">
        <v>0</v>
      </c>
      <c r="M540" s="62">
        <v>104760</v>
      </c>
      <c r="N540" s="62">
        <v>89880</v>
      </c>
      <c r="O540" s="62">
        <v>0</v>
      </c>
      <c r="P540" s="63">
        <v>0</v>
      </c>
      <c r="Q540" s="64">
        <f>SUM(J540:P540)</f>
        <v>334260</v>
      </c>
    </row>
    <row r="541" spans="1:17" ht="18" customHeight="1">
      <c r="A541" s="60" t="s">
        <v>36</v>
      </c>
      <c r="B541" s="61">
        <v>42</v>
      </c>
      <c r="C541" s="62">
        <v>82</v>
      </c>
      <c r="D541" s="62">
        <v>0</v>
      </c>
      <c r="E541" s="62">
        <v>115</v>
      </c>
      <c r="F541" s="62">
        <v>273</v>
      </c>
      <c r="G541" s="62">
        <v>0</v>
      </c>
      <c r="H541" s="63">
        <v>0</v>
      </c>
      <c r="I541" s="64">
        <f>SUM(B541:H541)</f>
        <v>512</v>
      </c>
      <c r="J541" s="61">
        <v>1260</v>
      </c>
      <c r="K541" s="62">
        <v>2460</v>
      </c>
      <c r="L541" s="62">
        <v>0</v>
      </c>
      <c r="M541" s="62">
        <v>3450</v>
      </c>
      <c r="N541" s="62">
        <v>8190</v>
      </c>
      <c r="O541" s="62">
        <v>0</v>
      </c>
      <c r="P541" s="63">
        <v>0</v>
      </c>
      <c r="Q541" s="64">
        <f>SUM(J541:P541)</f>
        <v>15360</v>
      </c>
    </row>
    <row r="542" spans="1:17" ht="18" customHeight="1">
      <c r="A542" s="45" t="s">
        <v>37</v>
      </c>
      <c r="B542" s="61">
        <v>1445</v>
      </c>
      <c r="C542" s="62">
        <v>2460</v>
      </c>
      <c r="D542" s="62">
        <v>0</v>
      </c>
      <c r="E542" s="62">
        <v>4205</v>
      </c>
      <c r="F542" s="62">
        <v>2517</v>
      </c>
      <c r="G542" s="62">
        <v>0</v>
      </c>
      <c r="H542" s="63">
        <v>0</v>
      </c>
      <c r="I542" s="64">
        <f>SUM(B542:H542)</f>
        <v>10627</v>
      </c>
      <c r="J542" s="61">
        <v>130050</v>
      </c>
      <c r="K542" s="62">
        <v>221400</v>
      </c>
      <c r="L542" s="62">
        <v>0</v>
      </c>
      <c r="M542" s="62">
        <v>378450</v>
      </c>
      <c r="N542" s="62">
        <v>226530</v>
      </c>
      <c r="O542" s="62">
        <v>0</v>
      </c>
      <c r="P542" s="63">
        <v>0</v>
      </c>
      <c r="Q542" s="64">
        <f>SUM(J542:P542)</f>
        <v>956430</v>
      </c>
    </row>
    <row r="543" spans="1:17" ht="18" customHeight="1" thickBot="1">
      <c r="A543" s="45" t="s">
        <v>38</v>
      </c>
      <c r="B543" s="61">
        <v>223</v>
      </c>
      <c r="C543" s="62">
        <v>378</v>
      </c>
      <c r="D543" s="62">
        <v>0</v>
      </c>
      <c r="E543" s="62">
        <v>683</v>
      </c>
      <c r="F543" s="62">
        <v>988</v>
      </c>
      <c r="G543" s="62">
        <v>0</v>
      </c>
      <c r="H543" s="63">
        <v>0</v>
      </c>
      <c r="I543" s="64">
        <f>SUM(B543:H543)</f>
        <v>2272</v>
      </c>
      <c r="J543" s="61">
        <v>10035</v>
      </c>
      <c r="K543" s="62">
        <v>17010</v>
      </c>
      <c r="L543" s="62">
        <v>0</v>
      </c>
      <c r="M543" s="62">
        <v>30735</v>
      </c>
      <c r="N543" s="62">
        <v>44460</v>
      </c>
      <c r="O543" s="62">
        <v>0</v>
      </c>
      <c r="P543" s="63">
        <v>0</v>
      </c>
      <c r="Q543" s="64">
        <f>SUM(J543:P543)</f>
        <v>102240</v>
      </c>
    </row>
    <row r="544" spans="1:17" s="59" customFormat="1" ht="26.25" customHeight="1" thickBot="1">
      <c r="A544" s="54" t="s">
        <v>39</v>
      </c>
      <c r="B544" s="55">
        <f>SUM(B545:B546)</f>
        <v>24</v>
      </c>
      <c r="C544" s="55">
        <f t="shared" ref="C544:I544" si="520">SUM(C545:C546)</f>
        <v>84</v>
      </c>
      <c r="D544" s="55">
        <f t="shared" si="520"/>
        <v>0</v>
      </c>
      <c r="E544" s="55">
        <f t="shared" si="520"/>
        <v>119</v>
      </c>
      <c r="F544" s="55">
        <f t="shared" si="520"/>
        <v>56</v>
      </c>
      <c r="G544" s="55">
        <f t="shared" si="520"/>
        <v>0</v>
      </c>
      <c r="H544" s="110">
        <f t="shared" si="520"/>
        <v>0</v>
      </c>
      <c r="I544" s="58">
        <f t="shared" si="520"/>
        <v>283</v>
      </c>
      <c r="J544" s="55">
        <f t="shared" ref="J544" si="521">SUM(J545:J546)</f>
        <v>3570</v>
      </c>
      <c r="K544" s="55">
        <f t="shared" ref="K544" si="522">SUM(K545:K546)</f>
        <v>12410</v>
      </c>
      <c r="L544" s="55">
        <f t="shared" ref="L544" si="523">SUM(L545:L546)</f>
        <v>0</v>
      </c>
      <c r="M544" s="55">
        <f t="shared" ref="M544" si="524">SUM(M545:M546)</f>
        <v>17595</v>
      </c>
      <c r="N544" s="55">
        <f t="shared" ref="N544" si="525">SUM(N545:N546)</f>
        <v>8075</v>
      </c>
      <c r="O544" s="55">
        <f t="shared" ref="O544" si="526">SUM(O545:O546)</f>
        <v>0</v>
      </c>
      <c r="P544" s="110">
        <f t="shared" ref="P544" si="527">SUM(P545:P546)</f>
        <v>0</v>
      </c>
      <c r="Q544" s="58">
        <f t="shared" ref="Q544" si="528">SUM(Q545:Q546)</f>
        <v>41650</v>
      </c>
    </row>
    <row r="545" spans="1:17" ht="18" customHeight="1">
      <c r="A545" s="60" t="s">
        <v>40</v>
      </c>
      <c r="B545" s="61">
        <v>18</v>
      </c>
      <c r="C545" s="62">
        <v>62</v>
      </c>
      <c r="D545" s="62">
        <v>0</v>
      </c>
      <c r="E545" s="62">
        <v>88</v>
      </c>
      <c r="F545" s="62">
        <v>39</v>
      </c>
      <c r="G545" s="62">
        <v>0</v>
      </c>
      <c r="H545" s="63">
        <v>0</v>
      </c>
      <c r="I545" s="64">
        <f>SUM(B545:H545)</f>
        <v>207</v>
      </c>
      <c r="J545" s="61">
        <v>3060</v>
      </c>
      <c r="K545" s="62">
        <v>10540</v>
      </c>
      <c r="L545" s="62">
        <v>0</v>
      </c>
      <c r="M545" s="62">
        <v>14960</v>
      </c>
      <c r="N545" s="62">
        <v>6630</v>
      </c>
      <c r="O545" s="62">
        <v>0</v>
      </c>
      <c r="P545" s="63">
        <v>0</v>
      </c>
      <c r="Q545" s="64">
        <f>SUM(J545:P545)</f>
        <v>35190</v>
      </c>
    </row>
    <row r="546" spans="1:17" ht="18" customHeight="1" thickBot="1">
      <c r="A546" s="60" t="s">
        <v>41</v>
      </c>
      <c r="B546" s="61">
        <v>6</v>
      </c>
      <c r="C546" s="62">
        <v>22</v>
      </c>
      <c r="D546" s="62">
        <v>0</v>
      </c>
      <c r="E546" s="62">
        <v>31</v>
      </c>
      <c r="F546" s="62">
        <v>17</v>
      </c>
      <c r="G546" s="62">
        <v>0</v>
      </c>
      <c r="H546" s="63">
        <v>0</v>
      </c>
      <c r="I546" s="64">
        <f>SUM(B546:H546)</f>
        <v>76</v>
      </c>
      <c r="J546" s="61">
        <v>510</v>
      </c>
      <c r="K546" s="62">
        <v>1870</v>
      </c>
      <c r="L546" s="62">
        <v>0</v>
      </c>
      <c r="M546" s="62">
        <v>2635</v>
      </c>
      <c r="N546" s="62">
        <v>1445</v>
      </c>
      <c r="O546" s="62">
        <v>0</v>
      </c>
      <c r="P546" s="63">
        <v>0</v>
      </c>
      <c r="Q546" s="64">
        <f>SUM(J546:P546)</f>
        <v>6460</v>
      </c>
    </row>
    <row r="547" spans="1:17" s="59" customFormat="1" ht="26.25" customHeight="1" thickBot="1">
      <c r="A547" s="54" t="s">
        <v>42</v>
      </c>
      <c r="B547" s="55">
        <f>SUM(B548:B549)</f>
        <v>42</v>
      </c>
      <c r="C547" s="55">
        <f t="shared" ref="C547:Q547" si="529">SUM(C548:C549)</f>
        <v>159</v>
      </c>
      <c r="D547" s="55">
        <f t="shared" si="529"/>
        <v>0</v>
      </c>
      <c r="E547" s="55">
        <f t="shared" si="529"/>
        <v>195</v>
      </c>
      <c r="F547" s="55">
        <f t="shared" si="529"/>
        <v>170</v>
      </c>
      <c r="G547" s="55">
        <f t="shared" si="529"/>
        <v>0</v>
      </c>
      <c r="H547" s="110">
        <f t="shared" si="529"/>
        <v>0</v>
      </c>
      <c r="I547" s="58">
        <f t="shared" si="529"/>
        <v>566</v>
      </c>
      <c r="J547" s="55">
        <f t="shared" ref="J547" si="530">SUM(J548:J549)</f>
        <v>9240</v>
      </c>
      <c r="K547" s="55">
        <f t="shared" ref="K547" si="531">SUM(K548:K549)</f>
        <v>34440</v>
      </c>
      <c r="L547" s="55">
        <f t="shared" ref="L547" si="532">SUM(L548:L549)</f>
        <v>0</v>
      </c>
      <c r="M547" s="55">
        <f t="shared" ref="M547" si="533">SUM(M548:M549)</f>
        <v>42720</v>
      </c>
      <c r="N547" s="55">
        <f t="shared" ref="N547" si="534">SUM(N548:N549)</f>
        <v>31440</v>
      </c>
      <c r="O547" s="55">
        <f t="shared" ref="O547" si="535">SUM(O548:O549)</f>
        <v>0</v>
      </c>
      <c r="P547" s="110">
        <f t="shared" ref="P547" si="536">SUM(P548:P549)</f>
        <v>0</v>
      </c>
      <c r="Q547" s="58">
        <f t="shared" si="529"/>
        <v>117840</v>
      </c>
    </row>
    <row r="548" spans="1:17" ht="18" customHeight="1">
      <c r="A548" s="60" t="s">
        <v>43</v>
      </c>
      <c r="B548" s="61">
        <v>35</v>
      </c>
      <c r="C548" s="62">
        <v>128</v>
      </c>
      <c r="D548" s="62">
        <v>0</v>
      </c>
      <c r="E548" s="62">
        <v>161</v>
      </c>
      <c r="F548" s="62">
        <v>92</v>
      </c>
      <c r="G548" s="62">
        <v>0</v>
      </c>
      <c r="H548" s="63">
        <v>0</v>
      </c>
      <c r="I548" s="64">
        <f>SUM(B548:H548)</f>
        <v>416</v>
      </c>
      <c r="J548" s="61">
        <v>8400</v>
      </c>
      <c r="K548" s="62">
        <v>30720</v>
      </c>
      <c r="L548" s="62">
        <v>0</v>
      </c>
      <c r="M548" s="62">
        <v>38640</v>
      </c>
      <c r="N548" s="62">
        <v>22080</v>
      </c>
      <c r="O548" s="62">
        <v>0</v>
      </c>
      <c r="P548" s="63">
        <v>0</v>
      </c>
      <c r="Q548" s="64">
        <f>SUM(J548:P548)</f>
        <v>99840</v>
      </c>
    </row>
    <row r="549" spans="1:17" ht="18" customHeight="1" thickBot="1">
      <c r="A549" s="60" t="s">
        <v>44</v>
      </c>
      <c r="B549" s="61">
        <v>7</v>
      </c>
      <c r="C549" s="62">
        <v>31</v>
      </c>
      <c r="D549" s="62">
        <v>0</v>
      </c>
      <c r="E549" s="62">
        <v>34</v>
      </c>
      <c r="F549" s="62">
        <v>78</v>
      </c>
      <c r="G549" s="62">
        <v>0</v>
      </c>
      <c r="H549" s="63">
        <v>0</v>
      </c>
      <c r="I549" s="64">
        <f>SUM(B549:H549)</f>
        <v>150</v>
      </c>
      <c r="J549" s="61">
        <v>840</v>
      </c>
      <c r="K549" s="62">
        <v>3720</v>
      </c>
      <c r="L549" s="62">
        <v>0</v>
      </c>
      <c r="M549" s="62">
        <v>4080</v>
      </c>
      <c r="N549" s="62">
        <v>9360</v>
      </c>
      <c r="O549" s="62">
        <v>0</v>
      </c>
      <c r="P549" s="63">
        <v>0</v>
      </c>
      <c r="Q549" s="64">
        <f>SUM(J549:P549)</f>
        <v>18000</v>
      </c>
    </row>
    <row r="550" spans="1:17" s="59" customFormat="1" ht="26.25" customHeight="1" thickBot="1">
      <c r="A550" s="54" t="s">
        <v>45</v>
      </c>
      <c r="B550" s="55">
        <f>SUM(B551:B558)</f>
        <v>48</v>
      </c>
      <c r="C550" s="55">
        <f t="shared" ref="C550:I550" si="537">SUM(C551:C558)</f>
        <v>208</v>
      </c>
      <c r="D550" s="55">
        <f t="shared" si="537"/>
        <v>0</v>
      </c>
      <c r="E550" s="55">
        <f t="shared" si="537"/>
        <v>208</v>
      </c>
      <c r="F550" s="55">
        <f t="shared" si="537"/>
        <v>160</v>
      </c>
      <c r="G550" s="55">
        <f t="shared" si="537"/>
        <v>0</v>
      </c>
      <c r="H550" s="110">
        <f t="shared" si="537"/>
        <v>0</v>
      </c>
      <c r="I550" s="58">
        <f t="shared" si="537"/>
        <v>624</v>
      </c>
      <c r="J550" s="55">
        <f t="shared" ref="J550" si="538">SUM(J551:J558)</f>
        <v>12372</v>
      </c>
      <c r="K550" s="55">
        <f t="shared" ref="K550" si="539">SUM(K551:K558)</f>
        <v>51969</v>
      </c>
      <c r="L550" s="55">
        <f t="shared" ref="L550" si="540">SUM(L551:L558)</f>
        <v>0</v>
      </c>
      <c r="M550" s="55">
        <f t="shared" ref="M550" si="541">SUM(M551:M558)</f>
        <v>54899</v>
      </c>
      <c r="N550" s="55">
        <f t="shared" ref="N550" si="542">SUM(N551:N558)</f>
        <v>38814</v>
      </c>
      <c r="O550" s="55">
        <f t="shared" ref="O550" si="543">SUM(O551:O558)</f>
        <v>0</v>
      </c>
      <c r="P550" s="110">
        <f t="shared" ref="P550" si="544">SUM(P551:P558)</f>
        <v>0</v>
      </c>
      <c r="Q550" s="58">
        <f t="shared" ref="Q550" si="545">SUM(Q551:Q558)</f>
        <v>158054</v>
      </c>
    </row>
    <row r="551" spans="1:17" ht="18" customHeight="1">
      <c r="A551" s="45" t="s">
        <v>163</v>
      </c>
      <c r="B551" s="61">
        <v>8</v>
      </c>
      <c r="C551" s="62">
        <v>25</v>
      </c>
      <c r="D551" s="62">
        <v>0</v>
      </c>
      <c r="E551" s="62">
        <v>16</v>
      </c>
      <c r="F551" s="62">
        <v>10</v>
      </c>
      <c r="G551" s="62">
        <v>0</v>
      </c>
      <c r="H551" s="63">
        <v>0</v>
      </c>
      <c r="I551" s="64">
        <f t="shared" ref="I551:I558" si="546">SUM(B551:H551)</f>
        <v>59</v>
      </c>
      <c r="J551" s="61">
        <v>1552</v>
      </c>
      <c r="K551" s="62">
        <v>4850</v>
      </c>
      <c r="L551" s="62">
        <v>0</v>
      </c>
      <c r="M551" s="62">
        <v>3104</v>
      </c>
      <c r="N551" s="62">
        <v>1940</v>
      </c>
      <c r="O551" s="62">
        <v>0</v>
      </c>
      <c r="P551" s="63">
        <v>0</v>
      </c>
      <c r="Q551" s="64">
        <f t="shared" ref="Q551:Q558" si="547">SUM(J551:P551)</f>
        <v>11446</v>
      </c>
    </row>
    <row r="552" spans="1:17" ht="18" customHeight="1">
      <c r="A552" s="45" t="s">
        <v>164</v>
      </c>
      <c r="B552" s="61">
        <v>0</v>
      </c>
      <c r="C552" s="62">
        <v>2</v>
      </c>
      <c r="D552" s="62">
        <v>0</v>
      </c>
      <c r="E552" s="62">
        <v>0</v>
      </c>
      <c r="F552" s="62">
        <v>2</v>
      </c>
      <c r="G552" s="62">
        <v>0</v>
      </c>
      <c r="H552" s="63">
        <v>0</v>
      </c>
      <c r="I552" s="64">
        <f t="shared" si="546"/>
        <v>4</v>
      </c>
      <c r="J552" s="61">
        <v>0</v>
      </c>
      <c r="K552" s="62">
        <v>194</v>
      </c>
      <c r="L552" s="62">
        <v>0</v>
      </c>
      <c r="M552" s="62">
        <v>0</v>
      </c>
      <c r="N552" s="62">
        <v>194</v>
      </c>
      <c r="O552" s="62">
        <v>0</v>
      </c>
      <c r="P552" s="63">
        <v>0</v>
      </c>
      <c r="Q552" s="64">
        <f t="shared" si="547"/>
        <v>388</v>
      </c>
    </row>
    <row r="553" spans="1:17" ht="18" customHeight="1">
      <c r="A553" s="45" t="s">
        <v>48</v>
      </c>
      <c r="B553" s="61">
        <v>6</v>
      </c>
      <c r="C553" s="62">
        <v>19</v>
      </c>
      <c r="D553" s="62">
        <v>0</v>
      </c>
      <c r="E553" s="62">
        <v>24</v>
      </c>
      <c r="F553" s="62">
        <v>11</v>
      </c>
      <c r="G553" s="62">
        <v>0</v>
      </c>
      <c r="H553" s="63">
        <v>0</v>
      </c>
      <c r="I553" s="64">
        <f t="shared" si="546"/>
        <v>60</v>
      </c>
      <c r="J553" s="61">
        <v>1800</v>
      </c>
      <c r="K553" s="62">
        <v>5700</v>
      </c>
      <c r="L553" s="62">
        <v>0</v>
      </c>
      <c r="M553" s="62">
        <v>7200</v>
      </c>
      <c r="N553" s="62">
        <v>3300</v>
      </c>
      <c r="O553" s="62">
        <v>0</v>
      </c>
      <c r="P553" s="63">
        <v>0</v>
      </c>
      <c r="Q553" s="64">
        <f t="shared" si="547"/>
        <v>18000</v>
      </c>
    </row>
    <row r="554" spans="1:17" ht="18" customHeight="1">
      <c r="A554" s="45" t="s">
        <v>49</v>
      </c>
      <c r="B554" s="61">
        <v>1</v>
      </c>
      <c r="C554" s="62">
        <v>5</v>
      </c>
      <c r="D554" s="62">
        <v>0</v>
      </c>
      <c r="E554" s="62">
        <v>12</v>
      </c>
      <c r="F554" s="62">
        <v>6</v>
      </c>
      <c r="G554" s="62">
        <v>0</v>
      </c>
      <c r="H554" s="63">
        <v>0</v>
      </c>
      <c r="I554" s="64">
        <f t="shared" si="546"/>
        <v>24</v>
      </c>
      <c r="J554" s="61">
        <v>150</v>
      </c>
      <c r="K554" s="62">
        <v>750</v>
      </c>
      <c r="L554" s="62">
        <v>0</v>
      </c>
      <c r="M554" s="62">
        <v>1800</v>
      </c>
      <c r="N554" s="62">
        <v>900</v>
      </c>
      <c r="O554" s="62">
        <v>0</v>
      </c>
      <c r="P554" s="63">
        <v>0</v>
      </c>
      <c r="Q554" s="64">
        <f t="shared" si="547"/>
        <v>3600</v>
      </c>
    </row>
    <row r="555" spans="1:17" ht="18" customHeight="1">
      <c r="A555" s="45" t="s">
        <v>165</v>
      </c>
      <c r="B555" s="61">
        <v>8</v>
      </c>
      <c r="C555" s="62">
        <v>86</v>
      </c>
      <c r="D555" s="62">
        <v>0</v>
      </c>
      <c r="E555" s="62">
        <v>43</v>
      </c>
      <c r="F555" s="62">
        <v>59</v>
      </c>
      <c r="G555" s="62">
        <v>0</v>
      </c>
      <c r="H555" s="63">
        <v>0</v>
      </c>
      <c r="I555" s="64">
        <f t="shared" si="546"/>
        <v>196</v>
      </c>
      <c r="J555" s="61">
        <v>1840</v>
      </c>
      <c r="K555" s="62">
        <v>19780</v>
      </c>
      <c r="L555" s="62">
        <v>0</v>
      </c>
      <c r="M555" s="62">
        <v>9890</v>
      </c>
      <c r="N555" s="62">
        <v>13570</v>
      </c>
      <c r="O555" s="62">
        <v>0</v>
      </c>
      <c r="P555" s="63">
        <v>0</v>
      </c>
      <c r="Q555" s="64">
        <f t="shared" si="547"/>
        <v>45080</v>
      </c>
    </row>
    <row r="556" spans="1:17" ht="18" customHeight="1">
      <c r="A556" s="45" t="s">
        <v>166</v>
      </c>
      <c r="B556" s="61">
        <v>0</v>
      </c>
      <c r="C556" s="62">
        <v>3</v>
      </c>
      <c r="D556" s="62">
        <v>0</v>
      </c>
      <c r="E556" s="62">
        <v>3</v>
      </c>
      <c r="F556" s="62">
        <v>10</v>
      </c>
      <c r="G556" s="62">
        <v>0</v>
      </c>
      <c r="H556" s="63">
        <v>0</v>
      </c>
      <c r="I556" s="64">
        <f t="shared" si="546"/>
        <v>16</v>
      </c>
      <c r="J556" s="61">
        <v>0</v>
      </c>
      <c r="K556" s="62">
        <v>345</v>
      </c>
      <c r="L556" s="62">
        <v>0</v>
      </c>
      <c r="M556" s="62">
        <v>345</v>
      </c>
      <c r="N556" s="62">
        <v>1150</v>
      </c>
      <c r="O556" s="62">
        <v>0</v>
      </c>
      <c r="P556" s="63">
        <v>0</v>
      </c>
      <c r="Q556" s="64">
        <f t="shared" si="547"/>
        <v>1840</v>
      </c>
    </row>
    <row r="557" spans="1:17" ht="18" customHeight="1">
      <c r="A557" s="45" t="s">
        <v>52</v>
      </c>
      <c r="B557" s="61">
        <v>13</v>
      </c>
      <c r="C557" s="62">
        <v>42</v>
      </c>
      <c r="D557" s="62">
        <v>0</v>
      </c>
      <c r="E557" s="62">
        <v>66</v>
      </c>
      <c r="F557" s="62">
        <v>34</v>
      </c>
      <c r="G557" s="62">
        <v>0</v>
      </c>
      <c r="H557" s="63">
        <v>0</v>
      </c>
      <c r="I557" s="64">
        <f t="shared" si="546"/>
        <v>155</v>
      </c>
      <c r="J557" s="61">
        <v>4810</v>
      </c>
      <c r="K557" s="62">
        <v>15540</v>
      </c>
      <c r="L557" s="62">
        <v>0</v>
      </c>
      <c r="M557" s="62">
        <v>24420</v>
      </c>
      <c r="N557" s="62">
        <v>12580</v>
      </c>
      <c r="O557" s="62">
        <v>0</v>
      </c>
      <c r="P557" s="63">
        <v>0</v>
      </c>
      <c r="Q557" s="64">
        <f t="shared" si="547"/>
        <v>57350</v>
      </c>
    </row>
    <row r="558" spans="1:17" ht="18" customHeight="1" thickBot="1">
      <c r="A558" s="45" t="s">
        <v>53</v>
      </c>
      <c r="B558" s="61">
        <v>12</v>
      </c>
      <c r="C558" s="62">
        <v>26</v>
      </c>
      <c r="D558" s="62">
        <v>0</v>
      </c>
      <c r="E558" s="62">
        <v>44</v>
      </c>
      <c r="F558" s="62">
        <v>28</v>
      </c>
      <c r="G558" s="62">
        <v>0</v>
      </c>
      <c r="H558" s="63">
        <v>0</v>
      </c>
      <c r="I558" s="64">
        <f t="shared" si="546"/>
        <v>110</v>
      </c>
      <c r="J558" s="61">
        <v>2220</v>
      </c>
      <c r="K558" s="62">
        <v>4810</v>
      </c>
      <c r="L558" s="62">
        <v>0</v>
      </c>
      <c r="M558" s="62">
        <v>8140</v>
      </c>
      <c r="N558" s="62">
        <v>5180</v>
      </c>
      <c r="O558" s="62">
        <v>0</v>
      </c>
      <c r="P558" s="63">
        <v>0</v>
      </c>
      <c r="Q558" s="64">
        <f t="shared" si="547"/>
        <v>20350</v>
      </c>
    </row>
    <row r="559" spans="1:17" s="59" customFormat="1" ht="26.25" customHeight="1" thickBot="1">
      <c r="A559" s="54" t="s">
        <v>54</v>
      </c>
      <c r="B559" s="55">
        <f>SUM(B560:B561)</f>
        <v>18</v>
      </c>
      <c r="C559" s="55">
        <f t="shared" ref="C559:I559" si="548">SUM(C560:C561)</f>
        <v>113</v>
      </c>
      <c r="D559" s="55">
        <f t="shared" si="548"/>
        <v>0</v>
      </c>
      <c r="E559" s="55">
        <f t="shared" si="548"/>
        <v>74</v>
      </c>
      <c r="F559" s="55">
        <f t="shared" si="548"/>
        <v>108</v>
      </c>
      <c r="G559" s="55">
        <f t="shared" si="548"/>
        <v>0</v>
      </c>
      <c r="H559" s="110">
        <f t="shared" si="548"/>
        <v>0</v>
      </c>
      <c r="I559" s="58">
        <f t="shared" si="548"/>
        <v>313</v>
      </c>
      <c r="J559" s="55">
        <f t="shared" ref="J559" si="549">SUM(J560:J561)</f>
        <v>6300</v>
      </c>
      <c r="K559" s="55">
        <f t="shared" ref="K559" si="550">SUM(K560:K561)</f>
        <v>44520</v>
      </c>
      <c r="L559" s="55">
        <f t="shared" ref="L559" si="551">SUM(L560:L561)</f>
        <v>0</v>
      </c>
      <c r="M559" s="55">
        <f t="shared" ref="M559" si="552">SUM(M560:M561)</f>
        <v>27720</v>
      </c>
      <c r="N559" s="55">
        <f t="shared" ref="N559" si="553">SUM(N560:N561)</f>
        <v>36750</v>
      </c>
      <c r="O559" s="55">
        <f t="shared" ref="O559" si="554">SUM(O560:O561)</f>
        <v>0</v>
      </c>
      <c r="P559" s="110">
        <f t="shared" ref="P559" si="555">SUM(P560:P561)</f>
        <v>0</v>
      </c>
      <c r="Q559" s="58">
        <f t="shared" ref="Q559" si="556">SUM(Q560:Q561)</f>
        <v>115290</v>
      </c>
    </row>
    <row r="560" spans="1:17" ht="18" customHeight="1">
      <c r="A560" s="60" t="s">
        <v>55</v>
      </c>
      <c r="B560" s="61">
        <v>12</v>
      </c>
      <c r="C560" s="62">
        <v>99</v>
      </c>
      <c r="D560" s="62">
        <v>0</v>
      </c>
      <c r="E560" s="62">
        <v>58</v>
      </c>
      <c r="F560" s="62">
        <v>67</v>
      </c>
      <c r="G560" s="62">
        <v>0</v>
      </c>
      <c r="H560" s="63">
        <v>0</v>
      </c>
      <c r="I560" s="64">
        <f>SUM(B560:H560)</f>
        <v>236</v>
      </c>
      <c r="J560" s="61">
        <v>5040</v>
      </c>
      <c r="K560" s="62">
        <v>41580</v>
      </c>
      <c r="L560" s="62">
        <v>0</v>
      </c>
      <c r="M560" s="62">
        <v>24360</v>
      </c>
      <c r="N560" s="62">
        <v>28140</v>
      </c>
      <c r="O560" s="62">
        <v>0</v>
      </c>
      <c r="P560" s="63">
        <v>0</v>
      </c>
      <c r="Q560" s="64">
        <f>SUM(J560:P560)</f>
        <v>99120</v>
      </c>
    </row>
    <row r="561" spans="1:17" ht="18" customHeight="1" thickBot="1">
      <c r="A561" s="60" t="s">
        <v>56</v>
      </c>
      <c r="B561" s="61">
        <v>6</v>
      </c>
      <c r="C561" s="62">
        <v>14</v>
      </c>
      <c r="D561" s="62">
        <v>0</v>
      </c>
      <c r="E561" s="62">
        <v>16</v>
      </c>
      <c r="F561" s="62">
        <v>41</v>
      </c>
      <c r="G561" s="62">
        <v>0</v>
      </c>
      <c r="H561" s="63">
        <v>0</v>
      </c>
      <c r="I561" s="64">
        <f>SUM(B561:H561)</f>
        <v>77</v>
      </c>
      <c r="J561" s="61">
        <v>1260</v>
      </c>
      <c r="K561" s="62">
        <v>2940</v>
      </c>
      <c r="L561" s="62">
        <v>0</v>
      </c>
      <c r="M561" s="62">
        <v>3360</v>
      </c>
      <c r="N561" s="62">
        <v>8610</v>
      </c>
      <c r="O561" s="62">
        <v>0</v>
      </c>
      <c r="P561" s="63">
        <v>0</v>
      </c>
      <c r="Q561" s="64">
        <f>SUM(J561:P561)</f>
        <v>16170</v>
      </c>
    </row>
    <row r="562" spans="1:17" s="59" customFormat="1" ht="26.25" customHeight="1" thickBot="1">
      <c r="A562" s="54" t="s">
        <v>28</v>
      </c>
      <c r="B562" s="55">
        <f>SUM(B563:B564)</f>
        <v>9</v>
      </c>
      <c r="C562" s="55">
        <f t="shared" ref="C562:I562" si="557">SUM(C563:C564)</f>
        <v>67</v>
      </c>
      <c r="D562" s="55">
        <f t="shared" si="557"/>
        <v>0</v>
      </c>
      <c r="E562" s="55">
        <f t="shared" si="557"/>
        <v>44</v>
      </c>
      <c r="F562" s="55">
        <f t="shared" si="557"/>
        <v>63</v>
      </c>
      <c r="G562" s="55">
        <f t="shared" si="557"/>
        <v>0</v>
      </c>
      <c r="H562" s="110">
        <f t="shared" si="557"/>
        <v>0</v>
      </c>
      <c r="I562" s="58">
        <f t="shared" si="557"/>
        <v>183</v>
      </c>
      <c r="J562" s="55">
        <f t="shared" ref="J562" si="558">SUM(J563:J564)</f>
        <v>6400</v>
      </c>
      <c r="K562" s="55">
        <f t="shared" ref="K562" si="559">SUM(K563:K564)</f>
        <v>48400</v>
      </c>
      <c r="L562" s="55">
        <f t="shared" ref="L562" si="560">SUM(L563:L564)</f>
        <v>0</v>
      </c>
      <c r="M562" s="55">
        <f t="shared" ref="M562" si="561">SUM(M563:M564)</f>
        <v>31600</v>
      </c>
      <c r="N562" s="55">
        <f t="shared" ref="N562" si="562">SUM(N563:N564)</f>
        <v>42000</v>
      </c>
      <c r="O562" s="55">
        <f t="shared" ref="O562" si="563">SUM(O563:O564)</f>
        <v>0</v>
      </c>
      <c r="P562" s="110">
        <f t="shared" ref="P562" si="564">SUM(P563:P564)</f>
        <v>0</v>
      </c>
      <c r="Q562" s="58">
        <f t="shared" ref="Q562" si="565">SUM(Q563:Q564)</f>
        <v>128400</v>
      </c>
    </row>
    <row r="563" spans="1:17" ht="18" customHeight="1">
      <c r="A563" s="60" t="s">
        <v>57</v>
      </c>
      <c r="B563" s="61">
        <v>7</v>
      </c>
      <c r="C563" s="62">
        <v>54</v>
      </c>
      <c r="D563" s="62">
        <v>0</v>
      </c>
      <c r="E563" s="62">
        <v>35</v>
      </c>
      <c r="F563" s="62">
        <v>42</v>
      </c>
      <c r="G563" s="62">
        <v>0</v>
      </c>
      <c r="H563" s="63">
        <v>0</v>
      </c>
      <c r="I563" s="64">
        <f>SUM(B563:H563)</f>
        <v>138</v>
      </c>
      <c r="J563" s="61">
        <v>5600</v>
      </c>
      <c r="K563" s="62">
        <v>43200</v>
      </c>
      <c r="L563" s="62">
        <v>0</v>
      </c>
      <c r="M563" s="62">
        <v>28000</v>
      </c>
      <c r="N563" s="62">
        <v>33600</v>
      </c>
      <c r="O563" s="62">
        <v>0</v>
      </c>
      <c r="P563" s="63">
        <v>0</v>
      </c>
      <c r="Q563" s="64">
        <f>SUM(J563:P563)</f>
        <v>110400</v>
      </c>
    </row>
    <row r="564" spans="1:17" ht="18" customHeight="1" thickBot="1">
      <c r="A564" s="60" t="s">
        <v>58</v>
      </c>
      <c r="B564" s="61">
        <v>2</v>
      </c>
      <c r="C564" s="62">
        <v>13</v>
      </c>
      <c r="D564" s="62">
        <v>0</v>
      </c>
      <c r="E564" s="62">
        <v>9</v>
      </c>
      <c r="F564" s="62">
        <v>21</v>
      </c>
      <c r="G564" s="62">
        <v>0</v>
      </c>
      <c r="H564" s="63">
        <v>0</v>
      </c>
      <c r="I564" s="64">
        <f>SUM(B564:H564)</f>
        <v>45</v>
      </c>
      <c r="J564" s="61">
        <v>800</v>
      </c>
      <c r="K564" s="62">
        <v>5200</v>
      </c>
      <c r="L564" s="62">
        <v>0</v>
      </c>
      <c r="M564" s="62">
        <v>3600</v>
      </c>
      <c r="N564" s="62">
        <v>8400</v>
      </c>
      <c r="O564" s="62">
        <v>0</v>
      </c>
      <c r="P564" s="63">
        <v>0</v>
      </c>
      <c r="Q564" s="64">
        <f>SUM(J564:P564)</f>
        <v>18000</v>
      </c>
    </row>
    <row r="565" spans="1:17" s="59" customFormat="1" ht="16.5" customHeight="1" thickBot="1">
      <c r="A565" s="54" t="s">
        <v>59</v>
      </c>
      <c r="B565" s="55">
        <f>SUM(B566:B567)</f>
        <v>1</v>
      </c>
      <c r="C565" s="55">
        <f t="shared" ref="C565:I565" si="566">SUM(C566:C567)</f>
        <v>1</v>
      </c>
      <c r="D565" s="55">
        <f>SUM(D566:D567)</f>
        <v>0</v>
      </c>
      <c r="E565" s="55">
        <f t="shared" si="566"/>
        <v>2</v>
      </c>
      <c r="F565" s="55">
        <f t="shared" si="566"/>
        <v>13</v>
      </c>
      <c r="G565" s="55">
        <f t="shared" si="566"/>
        <v>0</v>
      </c>
      <c r="H565" s="110">
        <f t="shared" si="566"/>
        <v>0</v>
      </c>
      <c r="I565" s="58">
        <f t="shared" si="566"/>
        <v>17</v>
      </c>
      <c r="J565" s="55">
        <f t="shared" ref="J565" si="567">SUM(J566:J567)</f>
        <v>85</v>
      </c>
      <c r="K565" s="55">
        <f t="shared" ref="K565" si="568">SUM(K566:K567)</f>
        <v>170</v>
      </c>
      <c r="L565" s="55">
        <f t="shared" ref="L565" si="569">SUM(L566:L567)</f>
        <v>0</v>
      </c>
      <c r="M565" s="55">
        <f t="shared" ref="M565" si="570">SUM(M566:M567)</f>
        <v>255</v>
      </c>
      <c r="N565" s="55">
        <f t="shared" ref="N565" si="571">SUM(N566:N567)</f>
        <v>2040</v>
      </c>
      <c r="O565" s="55">
        <f t="shared" ref="O565" si="572">SUM(O566:O567)</f>
        <v>0</v>
      </c>
      <c r="P565" s="110">
        <f t="shared" ref="P565" si="573">SUM(P566:P567)</f>
        <v>0</v>
      </c>
      <c r="Q565" s="58">
        <f t="shared" ref="Q565" si="574">SUM(Q566:Q567)</f>
        <v>2550</v>
      </c>
    </row>
    <row r="566" spans="1:17" ht="18" customHeight="1">
      <c r="A566" s="60" t="s">
        <v>60</v>
      </c>
      <c r="B566" s="61">
        <v>0</v>
      </c>
      <c r="C566" s="62">
        <v>1</v>
      </c>
      <c r="D566" s="62">
        <v>0</v>
      </c>
      <c r="E566" s="62">
        <v>1</v>
      </c>
      <c r="F566" s="62">
        <v>11</v>
      </c>
      <c r="G566" s="62">
        <v>0</v>
      </c>
      <c r="H566" s="63">
        <v>0</v>
      </c>
      <c r="I566" s="64">
        <f>SUM(B566:H566)</f>
        <v>13</v>
      </c>
      <c r="J566" s="61">
        <v>0</v>
      </c>
      <c r="K566" s="62">
        <v>170</v>
      </c>
      <c r="L566" s="62">
        <v>0</v>
      </c>
      <c r="M566" s="62">
        <v>170</v>
      </c>
      <c r="N566" s="62">
        <v>1870</v>
      </c>
      <c r="O566" s="62">
        <v>0</v>
      </c>
      <c r="P566" s="63">
        <v>0</v>
      </c>
      <c r="Q566" s="64">
        <f>SUM(J566:P566)</f>
        <v>2210</v>
      </c>
    </row>
    <row r="567" spans="1:17" ht="18" customHeight="1" thickBot="1">
      <c r="A567" s="60" t="s">
        <v>61</v>
      </c>
      <c r="B567" s="61">
        <v>1</v>
      </c>
      <c r="C567" s="62"/>
      <c r="D567" s="62">
        <v>0</v>
      </c>
      <c r="E567" s="62">
        <v>1</v>
      </c>
      <c r="F567" s="62">
        <v>2</v>
      </c>
      <c r="G567" s="62">
        <v>0</v>
      </c>
      <c r="H567" s="63">
        <v>0</v>
      </c>
      <c r="I567" s="64">
        <f>SUM(B567:H567)</f>
        <v>4</v>
      </c>
      <c r="J567" s="61">
        <v>85</v>
      </c>
      <c r="K567" s="62">
        <v>0</v>
      </c>
      <c r="L567" s="62">
        <v>0</v>
      </c>
      <c r="M567" s="62">
        <v>85</v>
      </c>
      <c r="N567" s="62">
        <v>170</v>
      </c>
      <c r="O567" s="62">
        <v>0</v>
      </c>
      <c r="P567" s="63">
        <v>0</v>
      </c>
      <c r="Q567" s="64">
        <f>SUM(J567:P567)</f>
        <v>340</v>
      </c>
    </row>
    <row r="568" spans="1:17" s="59" customFormat="1" ht="16.5" customHeight="1" thickBot="1">
      <c r="A568" s="54" t="s">
        <v>62</v>
      </c>
      <c r="B568" s="55">
        <f>SUM(B569:B570)</f>
        <v>1</v>
      </c>
      <c r="C568" s="55">
        <f t="shared" ref="C568:I568" si="575">SUM(C569:C570)</f>
        <v>1</v>
      </c>
      <c r="D568" s="55">
        <f t="shared" si="575"/>
        <v>0</v>
      </c>
      <c r="E568" s="55">
        <f t="shared" si="575"/>
        <v>0</v>
      </c>
      <c r="F568" s="55">
        <f t="shared" si="575"/>
        <v>0</v>
      </c>
      <c r="G568" s="55">
        <f t="shared" si="575"/>
        <v>0</v>
      </c>
      <c r="H568" s="110">
        <f t="shared" si="575"/>
        <v>0</v>
      </c>
      <c r="I568" s="58">
        <f t="shared" si="575"/>
        <v>2</v>
      </c>
      <c r="J568" s="55">
        <f t="shared" ref="J568" si="576">SUM(J569:J570)</f>
        <v>155</v>
      </c>
      <c r="K568" s="55">
        <f t="shared" ref="K568" si="577">SUM(K569:K570)</f>
        <v>310</v>
      </c>
      <c r="L568" s="55">
        <f t="shared" ref="L568" si="578">SUM(L569:L570)</f>
        <v>0</v>
      </c>
      <c r="M568" s="55">
        <f t="shared" ref="M568" si="579">SUM(M569:M570)</f>
        <v>0</v>
      </c>
      <c r="N568" s="55">
        <f t="shared" ref="N568" si="580">SUM(N569:N570)</f>
        <v>0</v>
      </c>
      <c r="O568" s="55">
        <f t="shared" ref="O568" si="581">SUM(O569:O570)</f>
        <v>0</v>
      </c>
      <c r="P568" s="110">
        <f t="shared" ref="P568" si="582">SUM(P569:P570)</f>
        <v>0</v>
      </c>
      <c r="Q568" s="58">
        <f t="shared" ref="Q568" si="583">SUM(Q569:Q570)</f>
        <v>465</v>
      </c>
    </row>
    <row r="569" spans="1:17" ht="18.75" customHeight="1">
      <c r="A569" s="60" t="s">
        <v>63</v>
      </c>
      <c r="B569" s="61">
        <v>0</v>
      </c>
      <c r="C569" s="62">
        <v>1</v>
      </c>
      <c r="D569" s="62">
        <v>0</v>
      </c>
      <c r="E569" s="62">
        <v>0</v>
      </c>
      <c r="F569" s="62">
        <v>0</v>
      </c>
      <c r="G569" s="62">
        <v>0</v>
      </c>
      <c r="H569" s="63">
        <v>0</v>
      </c>
      <c r="I569" s="64">
        <f>SUM(B569:H569)</f>
        <v>1</v>
      </c>
      <c r="J569" s="61">
        <v>0</v>
      </c>
      <c r="K569" s="62">
        <v>310</v>
      </c>
      <c r="L569" s="62">
        <v>0</v>
      </c>
      <c r="M569" s="62">
        <v>0</v>
      </c>
      <c r="N569" s="62">
        <v>0</v>
      </c>
      <c r="O569" s="62">
        <v>0</v>
      </c>
      <c r="P569" s="63">
        <v>0</v>
      </c>
      <c r="Q569" s="64">
        <f>SUM(J569:P569)</f>
        <v>310</v>
      </c>
    </row>
    <row r="570" spans="1:17" ht="18.75" customHeight="1" thickBot="1">
      <c r="A570" s="60" t="s">
        <v>64</v>
      </c>
      <c r="B570" s="61">
        <v>1</v>
      </c>
      <c r="C570" s="62"/>
      <c r="D570" s="62">
        <v>0</v>
      </c>
      <c r="E570" s="62">
        <v>0</v>
      </c>
      <c r="F570" s="62">
        <v>0</v>
      </c>
      <c r="G570" s="62">
        <v>0</v>
      </c>
      <c r="H570" s="63">
        <v>0</v>
      </c>
      <c r="I570" s="64">
        <f>SUM(B570:H570)</f>
        <v>1</v>
      </c>
      <c r="J570" s="61">
        <v>155</v>
      </c>
      <c r="K570" s="62">
        <v>0</v>
      </c>
      <c r="L570" s="62">
        <v>0</v>
      </c>
      <c r="M570" s="62">
        <v>0</v>
      </c>
      <c r="N570" s="62">
        <v>0</v>
      </c>
      <c r="O570" s="62">
        <v>0</v>
      </c>
      <c r="P570" s="63">
        <v>0</v>
      </c>
      <c r="Q570" s="64">
        <f>SUM(J570:P570)</f>
        <v>155</v>
      </c>
    </row>
    <row r="571" spans="1:17" s="59" customFormat="1" ht="16.5" customHeight="1" thickBot="1">
      <c r="A571" s="54" t="s">
        <v>65</v>
      </c>
      <c r="B571" s="55">
        <f>SUM(B572:B573)</f>
        <v>0</v>
      </c>
      <c r="C571" s="55">
        <f t="shared" ref="C571:I571" si="584">SUM(C572:C573)</f>
        <v>2</v>
      </c>
      <c r="D571" s="55">
        <f t="shared" si="584"/>
        <v>0</v>
      </c>
      <c r="E571" s="55">
        <f t="shared" si="584"/>
        <v>1</v>
      </c>
      <c r="F571" s="55">
        <f t="shared" si="584"/>
        <v>9</v>
      </c>
      <c r="G571" s="55">
        <f t="shared" si="584"/>
        <v>0</v>
      </c>
      <c r="H571" s="110">
        <f t="shared" si="584"/>
        <v>0</v>
      </c>
      <c r="I571" s="58">
        <f t="shared" si="584"/>
        <v>12</v>
      </c>
      <c r="J571" s="55">
        <f t="shared" ref="J571" si="585">SUM(J572:J573)</f>
        <v>0</v>
      </c>
      <c r="K571" s="55">
        <f t="shared" ref="K571" si="586">SUM(K572:K573)</f>
        <v>860</v>
      </c>
      <c r="L571" s="55">
        <f t="shared" ref="L571" si="587">SUM(L572:L573)</f>
        <v>0</v>
      </c>
      <c r="M571" s="55">
        <f t="shared" ref="M571" si="588">SUM(M572:M573)</f>
        <v>430</v>
      </c>
      <c r="N571" s="55">
        <f t="shared" ref="N571" si="589">SUM(N572:N573)</f>
        <v>3870</v>
      </c>
      <c r="O571" s="55">
        <f t="shared" ref="O571" si="590">SUM(O572:O573)</f>
        <v>0</v>
      </c>
      <c r="P571" s="110">
        <f t="shared" ref="P571" si="591">SUM(P572:P573)</f>
        <v>0</v>
      </c>
      <c r="Q571" s="58">
        <f t="shared" ref="Q571" si="592">SUM(Q572:Q573)</f>
        <v>5160</v>
      </c>
    </row>
    <row r="572" spans="1:17" ht="18" customHeight="1">
      <c r="A572" s="60" t="s">
        <v>66</v>
      </c>
      <c r="B572" s="61">
        <v>0</v>
      </c>
      <c r="C572" s="62">
        <v>2</v>
      </c>
      <c r="D572" s="62">
        <v>0</v>
      </c>
      <c r="E572" s="62">
        <v>1</v>
      </c>
      <c r="F572" s="62">
        <v>9</v>
      </c>
      <c r="G572" s="62">
        <v>0</v>
      </c>
      <c r="H572" s="63">
        <v>0</v>
      </c>
      <c r="I572" s="64">
        <f>SUM(B572:H572)</f>
        <v>12</v>
      </c>
      <c r="J572" s="61">
        <v>0</v>
      </c>
      <c r="K572" s="62">
        <v>860</v>
      </c>
      <c r="L572" s="62">
        <v>0</v>
      </c>
      <c r="M572" s="62">
        <v>430</v>
      </c>
      <c r="N572" s="62">
        <v>3870</v>
      </c>
      <c r="O572" s="62">
        <v>0</v>
      </c>
      <c r="P572" s="63">
        <v>0</v>
      </c>
      <c r="Q572" s="64">
        <f>SUM(J572:P572)</f>
        <v>5160</v>
      </c>
    </row>
    <row r="573" spans="1:17" ht="18" customHeight="1" thickBot="1">
      <c r="A573" s="60" t="s">
        <v>67</v>
      </c>
      <c r="B573" s="61">
        <v>0</v>
      </c>
      <c r="C573" s="62">
        <v>0</v>
      </c>
      <c r="D573" s="62">
        <v>0</v>
      </c>
      <c r="E573" s="62">
        <v>0</v>
      </c>
      <c r="F573" s="62">
        <v>0</v>
      </c>
      <c r="G573" s="62">
        <v>0</v>
      </c>
      <c r="H573" s="63">
        <v>0</v>
      </c>
      <c r="I573" s="64">
        <f>SUM(B573:H573)</f>
        <v>0</v>
      </c>
      <c r="J573" s="61">
        <v>0</v>
      </c>
      <c r="K573" s="62">
        <v>0</v>
      </c>
      <c r="L573" s="62">
        <v>0</v>
      </c>
      <c r="M573" s="62">
        <v>0</v>
      </c>
      <c r="N573" s="62">
        <v>0</v>
      </c>
      <c r="O573" s="62">
        <v>0</v>
      </c>
      <c r="P573" s="63">
        <v>0</v>
      </c>
      <c r="Q573" s="64">
        <f>SUM(J573:P573)</f>
        <v>0</v>
      </c>
    </row>
    <row r="574" spans="1:17" s="59" customFormat="1" ht="16.5" customHeight="1" thickBot="1">
      <c r="A574" s="54" t="s">
        <v>68</v>
      </c>
      <c r="B574" s="55">
        <f>SUM(B575:B591)</f>
        <v>20387</v>
      </c>
      <c r="C574" s="55">
        <f t="shared" ref="C574:Q574" si="593">SUM(C575:C591)</f>
        <v>0</v>
      </c>
      <c r="D574" s="55">
        <f t="shared" si="593"/>
        <v>579581</v>
      </c>
      <c r="E574" s="55">
        <f t="shared" si="593"/>
        <v>190198</v>
      </c>
      <c r="F574" s="55">
        <f t="shared" si="593"/>
        <v>68320</v>
      </c>
      <c r="G574" s="55">
        <f t="shared" si="593"/>
        <v>2000</v>
      </c>
      <c r="H574" s="110">
        <f t="shared" si="593"/>
        <v>1830</v>
      </c>
      <c r="I574" s="58">
        <f t="shared" si="593"/>
        <v>862316</v>
      </c>
      <c r="J574" s="55">
        <f t="shared" ref="J574" si="594">SUM(J575:J591)</f>
        <v>57806.799999999996</v>
      </c>
      <c r="K574" s="55">
        <f t="shared" ref="K574" si="595">SUM(K575:K591)</f>
        <v>0</v>
      </c>
      <c r="L574" s="55">
        <f t="shared" ref="L574" si="596">SUM(L575:L591)</f>
        <v>1650958.9000000001</v>
      </c>
      <c r="M574" s="55">
        <f t="shared" ref="M574" si="597">SUM(M575:M591)</f>
        <v>551212.69999999984</v>
      </c>
      <c r="N574" s="55">
        <f t="shared" ref="N574" si="598">SUM(N575:N591)</f>
        <v>177675.49999999997</v>
      </c>
      <c r="O574" s="55">
        <f t="shared" ref="O574" si="599">SUM(O575:O591)</f>
        <v>5100</v>
      </c>
      <c r="P574" s="110">
        <f t="shared" ref="P574" si="600">SUM(P575:P591)</f>
        <v>6035</v>
      </c>
      <c r="Q574" s="58">
        <f t="shared" si="593"/>
        <v>2448788.8999999994</v>
      </c>
    </row>
    <row r="575" spans="1:17" ht="22.5" customHeight="1">
      <c r="A575" s="60" t="s">
        <v>69</v>
      </c>
      <c r="B575" s="61">
        <v>13617</v>
      </c>
      <c r="C575" s="62">
        <v>0</v>
      </c>
      <c r="D575" s="62">
        <v>391511</v>
      </c>
      <c r="E575" s="62">
        <v>134301</v>
      </c>
      <c r="F575" s="62">
        <v>36449</v>
      </c>
      <c r="G575" s="62">
        <v>1000</v>
      </c>
      <c r="H575" s="63">
        <v>1720</v>
      </c>
      <c r="I575" s="64">
        <f t="shared" ref="I575:I591" si="601">SUM(B575:H575)</f>
        <v>578598</v>
      </c>
      <c r="J575" s="61">
        <v>46297.799999999996</v>
      </c>
      <c r="K575" s="62">
        <v>0</v>
      </c>
      <c r="L575" s="62">
        <v>1331137.3999999999</v>
      </c>
      <c r="M575" s="62">
        <v>456623.39999999997</v>
      </c>
      <c r="N575" s="62">
        <v>123926.59999999999</v>
      </c>
      <c r="O575" s="62">
        <v>3400</v>
      </c>
      <c r="P575" s="63">
        <v>5848</v>
      </c>
      <c r="Q575" s="64">
        <f t="shared" ref="Q575:Q591" si="602">SUM(J575:P575)</f>
        <v>1967233.2</v>
      </c>
    </row>
    <row r="576" spans="1:17" ht="22.5" customHeight="1">
      <c r="A576" s="60" t="s">
        <v>151</v>
      </c>
      <c r="B576" s="61">
        <v>6770</v>
      </c>
      <c r="C576" s="62">
        <v>0</v>
      </c>
      <c r="D576" s="62">
        <v>188018</v>
      </c>
      <c r="E576" s="62">
        <v>55395</v>
      </c>
      <c r="F576" s="62">
        <v>31320</v>
      </c>
      <c r="G576" s="62">
        <v>1000</v>
      </c>
      <c r="H576" s="63">
        <v>110</v>
      </c>
      <c r="I576" s="64">
        <f t="shared" si="601"/>
        <v>282613</v>
      </c>
      <c r="J576" s="61">
        <v>11509</v>
      </c>
      <c r="K576" s="62">
        <v>0</v>
      </c>
      <c r="L576" s="62">
        <v>319630.59999999998</v>
      </c>
      <c r="M576" s="62">
        <v>94171.5</v>
      </c>
      <c r="N576" s="62">
        <v>53244</v>
      </c>
      <c r="O576" s="62">
        <v>1700</v>
      </c>
      <c r="P576" s="63">
        <v>187</v>
      </c>
      <c r="Q576" s="64">
        <f t="shared" si="602"/>
        <v>480442.1</v>
      </c>
    </row>
    <row r="577" spans="1:17" ht="15.75" customHeight="1">
      <c r="A577" s="60" t="s">
        <v>70</v>
      </c>
      <c r="B577" s="61">
        <v>0</v>
      </c>
      <c r="C577" s="62">
        <v>0</v>
      </c>
      <c r="D577" s="62">
        <v>31</v>
      </c>
      <c r="E577" s="62">
        <v>0</v>
      </c>
      <c r="F577" s="62">
        <v>0</v>
      </c>
      <c r="G577" s="62">
        <v>0</v>
      </c>
      <c r="H577" s="63">
        <v>0</v>
      </c>
      <c r="I577" s="64">
        <f t="shared" si="601"/>
        <v>31</v>
      </c>
      <c r="J577" s="61">
        <v>0</v>
      </c>
      <c r="K577" s="62">
        <v>0</v>
      </c>
      <c r="L577" s="62">
        <v>142.6</v>
      </c>
      <c r="M577" s="62">
        <v>0</v>
      </c>
      <c r="N577" s="62">
        <v>0</v>
      </c>
      <c r="O577" s="62">
        <v>0</v>
      </c>
      <c r="P577" s="63">
        <v>0</v>
      </c>
      <c r="Q577" s="64">
        <f t="shared" si="602"/>
        <v>142.6</v>
      </c>
    </row>
    <row r="578" spans="1:17" ht="15.75" customHeight="1">
      <c r="A578" s="60" t="s">
        <v>71</v>
      </c>
      <c r="B578" s="61">
        <v>0</v>
      </c>
      <c r="C578" s="62">
        <v>0</v>
      </c>
      <c r="D578" s="62">
        <v>21</v>
      </c>
      <c r="E578" s="62">
        <v>0</v>
      </c>
      <c r="F578" s="62">
        <v>0</v>
      </c>
      <c r="G578" s="62">
        <v>0</v>
      </c>
      <c r="H578" s="63">
        <v>0</v>
      </c>
      <c r="I578" s="64">
        <f t="shared" si="601"/>
        <v>21</v>
      </c>
      <c r="J578" s="61">
        <v>0</v>
      </c>
      <c r="K578" s="62">
        <v>0</v>
      </c>
      <c r="L578" s="62">
        <v>48.3</v>
      </c>
      <c r="M578" s="62">
        <v>0</v>
      </c>
      <c r="N578" s="62">
        <v>0</v>
      </c>
      <c r="O578" s="62">
        <v>0</v>
      </c>
      <c r="P578" s="63">
        <v>0</v>
      </c>
      <c r="Q578" s="64">
        <f t="shared" si="602"/>
        <v>48.3</v>
      </c>
    </row>
    <row r="579" spans="1:17" ht="15.75" customHeight="1">
      <c r="A579" s="60" t="s">
        <v>72</v>
      </c>
      <c r="B579" s="61">
        <v>0</v>
      </c>
      <c r="C579" s="62">
        <v>0</v>
      </c>
      <c r="D579" s="62">
        <v>0</v>
      </c>
      <c r="E579" s="62">
        <v>0</v>
      </c>
      <c r="F579" s="62">
        <v>0</v>
      </c>
      <c r="G579" s="62">
        <v>0</v>
      </c>
      <c r="H579" s="63">
        <v>0</v>
      </c>
      <c r="I579" s="64">
        <f t="shared" si="601"/>
        <v>0</v>
      </c>
      <c r="J579" s="61">
        <v>0</v>
      </c>
      <c r="K579" s="62">
        <v>0</v>
      </c>
      <c r="L579" s="62">
        <v>0</v>
      </c>
      <c r="M579" s="62">
        <v>0</v>
      </c>
      <c r="N579" s="62">
        <v>0</v>
      </c>
      <c r="O579" s="62">
        <v>0</v>
      </c>
      <c r="P579" s="63">
        <v>0</v>
      </c>
      <c r="Q579" s="64">
        <f t="shared" si="602"/>
        <v>0</v>
      </c>
    </row>
    <row r="580" spans="1:17" ht="15.75" customHeight="1">
      <c r="A580" s="60" t="s">
        <v>73</v>
      </c>
      <c r="B580" s="61">
        <v>0</v>
      </c>
      <c r="C580" s="62">
        <v>0</v>
      </c>
      <c r="D580" s="62">
        <v>0</v>
      </c>
      <c r="E580" s="62">
        <v>0</v>
      </c>
      <c r="F580" s="62">
        <v>0</v>
      </c>
      <c r="G580" s="62">
        <v>0</v>
      </c>
      <c r="H580" s="63">
        <v>0</v>
      </c>
      <c r="I580" s="64">
        <f t="shared" si="601"/>
        <v>0</v>
      </c>
      <c r="J580" s="61">
        <v>0</v>
      </c>
      <c r="K580" s="62">
        <v>0</v>
      </c>
      <c r="L580" s="62">
        <v>0</v>
      </c>
      <c r="M580" s="62">
        <v>0</v>
      </c>
      <c r="N580" s="62">
        <v>0</v>
      </c>
      <c r="O580" s="62">
        <v>0</v>
      </c>
      <c r="P580" s="63">
        <v>0</v>
      </c>
      <c r="Q580" s="64">
        <f t="shared" si="602"/>
        <v>0</v>
      </c>
    </row>
    <row r="581" spans="1:17" ht="15.75" customHeight="1">
      <c r="A581" s="60" t="s">
        <v>74</v>
      </c>
      <c r="B581" s="61">
        <v>0</v>
      </c>
      <c r="C581" s="62">
        <v>0</v>
      </c>
      <c r="D581" s="62">
        <v>0</v>
      </c>
      <c r="E581" s="62">
        <v>9</v>
      </c>
      <c r="F581" s="62">
        <v>21</v>
      </c>
      <c r="G581" s="62">
        <v>0</v>
      </c>
      <c r="H581" s="63">
        <v>0</v>
      </c>
      <c r="I581" s="64">
        <f t="shared" si="601"/>
        <v>30</v>
      </c>
      <c r="J581" s="61">
        <v>0</v>
      </c>
      <c r="K581" s="62">
        <v>0</v>
      </c>
      <c r="L581" s="62">
        <v>0</v>
      </c>
      <c r="M581" s="62">
        <v>36</v>
      </c>
      <c r="N581" s="62">
        <v>84</v>
      </c>
      <c r="O581" s="62">
        <v>0</v>
      </c>
      <c r="P581" s="63">
        <v>0</v>
      </c>
      <c r="Q581" s="64">
        <f t="shared" si="602"/>
        <v>120</v>
      </c>
    </row>
    <row r="582" spans="1:17" ht="15.75" customHeight="1">
      <c r="A582" s="60" t="s">
        <v>75</v>
      </c>
      <c r="B582" s="61">
        <v>0</v>
      </c>
      <c r="C582" s="62">
        <v>0</v>
      </c>
      <c r="D582" s="62">
        <v>0</v>
      </c>
      <c r="E582" s="62">
        <v>1</v>
      </c>
      <c r="F582" s="62">
        <v>1</v>
      </c>
      <c r="G582" s="62">
        <v>0</v>
      </c>
      <c r="H582" s="63">
        <v>0</v>
      </c>
      <c r="I582" s="64">
        <f t="shared" si="601"/>
        <v>2</v>
      </c>
      <c r="J582" s="61">
        <v>0</v>
      </c>
      <c r="K582" s="62">
        <v>0</v>
      </c>
      <c r="L582" s="62">
        <v>0</v>
      </c>
      <c r="M582" s="62">
        <v>3</v>
      </c>
      <c r="N582" s="62">
        <v>3</v>
      </c>
      <c r="O582" s="62">
        <v>0</v>
      </c>
      <c r="P582" s="63">
        <v>0</v>
      </c>
      <c r="Q582" s="64">
        <f t="shared" si="602"/>
        <v>6</v>
      </c>
    </row>
    <row r="583" spans="1:17" ht="15.75" customHeight="1">
      <c r="A583" s="60" t="s">
        <v>76</v>
      </c>
      <c r="B583" s="61">
        <v>0</v>
      </c>
      <c r="C583" s="62">
        <v>0</v>
      </c>
      <c r="D583" s="62">
        <v>0</v>
      </c>
      <c r="E583" s="62">
        <v>23</v>
      </c>
      <c r="F583" s="62">
        <v>14</v>
      </c>
      <c r="G583" s="62">
        <v>0</v>
      </c>
      <c r="H583" s="63">
        <v>0</v>
      </c>
      <c r="I583" s="64">
        <f t="shared" si="601"/>
        <v>37</v>
      </c>
      <c r="J583" s="61">
        <v>0</v>
      </c>
      <c r="K583" s="62">
        <v>0</v>
      </c>
      <c r="L583" s="62">
        <v>0</v>
      </c>
      <c r="M583" s="62">
        <v>46</v>
      </c>
      <c r="N583" s="62">
        <v>28</v>
      </c>
      <c r="O583" s="62">
        <v>0</v>
      </c>
      <c r="P583" s="63">
        <v>0</v>
      </c>
      <c r="Q583" s="64">
        <f t="shared" si="602"/>
        <v>74</v>
      </c>
    </row>
    <row r="584" spans="1:17" ht="15.75" customHeight="1">
      <c r="A584" s="60" t="s">
        <v>77</v>
      </c>
      <c r="B584" s="61">
        <v>0</v>
      </c>
      <c r="C584" s="62">
        <v>0</v>
      </c>
      <c r="D584" s="62">
        <v>0</v>
      </c>
      <c r="E584" s="62">
        <v>93</v>
      </c>
      <c r="F584" s="62">
        <v>97</v>
      </c>
      <c r="G584" s="62">
        <v>0</v>
      </c>
      <c r="H584" s="63">
        <v>0</v>
      </c>
      <c r="I584" s="64">
        <f t="shared" si="601"/>
        <v>190</v>
      </c>
      <c r="J584" s="61">
        <v>0</v>
      </c>
      <c r="K584" s="62">
        <v>0</v>
      </c>
      <c r="L584" s="62">
        <v>0</v>
      </c>
      <c r="M584" s="62">
        <v>111.6</v>
      </c>
      <c r="N584" s="62">
        <v>116.39999999999999</v>
      </c>
      <c r="O584" s="62">
        <v>0</v>
      </c>
      <c r="P584" s="63">
        <v>0</v>
      </c>
      <c r="Q584" s="64">
        <f t="shared" si="602"/>
        <v>228</v>
      </c>
    </row>
    <row r="585" spans="1:17" ht="15.75" customHeight="1">
      <c r="A585" s="60" t="s">
        <v>78</v>
      </c>
      <c r="B585" s="61">
        <v>0</v>
      </c>
      <c r="C585" s="62">
        <v>0</v>
      </c>
      <c r="D585" s="62">
        <v>0</v>
      </c>
      <c r="E585" s="62">
        <v>57</v>
      </c>
      <c r="F585" s="62">
        <v>43</v>
      </c>
      <c r="G585" s="62">
        <v>0</v>
      </c>
      <c r="H585" s="63">
        <v>0</v>
      </c>
      <c r="I585" s="64">
        <f t="shared" si="601"/>
        <v>100</v>
      </c>
      <c r="J585" s="61">
        <v>0</v>
      </c>
      <c r="K585" s="62">
        <v>0</v>
      </c>
      <c r="L585" s="62">
        <v>0</v>
      </c>
      <c r="M585" s="62">
        <v>57</v>
      </c>
      <c r="N585" s="62">
        <v>43</v>
      </c>
      <c r="O585" s="62">
        <v>0</v>
      </c>
      <c r="P585" s="63">
        <v>0</v>
      </c>
      <c r="Q585" s="64">
        <f t="shared" si="602"/>
        <v>100</v>
      </c>
    </row>
    <row r="586" spans="1:17" ht="15.75" customHeight="1">
      <c r="A586" s="60" t="s">
        <v>79</v>
      </c>
      <c r="B586" s="61">
        <v>0</v>
      </c>
      <c r="C586" s="62">
        <v>0</v>
      </c>
      <c r="D586" s="62">
        <v>0</v>
      </c>
      <c r="E586" s="62">
        <v>45</v>
      </c>
      <c r="F586" s="62">
        <v>100</v>
      </c>
      <c r="G586" s="62">
        <v>0</v>
      </c>
      <c r="H586" s="63">
        <v>0</v>
      </c>
      <c r="I586" s="64">
        <f t="shared" si="601"/>
        <v>145</v>
      </c>
      <c r="J586" s="61">
        <v>0</v>
      </c>
      <c r="K586" s="62">
        <v>0</v>
      </c>
      <c r="L586" s="62">
        <v>0</v>
      </c>
      <c r="M586" s="62">
        <v>36</v>
      </c>
      <c r="N586" s="62">
        <v>80</v>
      </c>
      <c r="O586" s="62">
        <v>0</v>
      </c>
      <c r="P586" s="63">
        <v>0</v>
      </c>
      <c r="Q586" s="64">
        <f t="shared" si="602"/>
        <v>116</v>
      </c>
    </row>
    <row r="587" spans="1:17" ht="15.75" customHeight="1">
      <c r="A587" s="45" t="s">
        <v>80</v>
      </c>
      <c r="B587" s="61">
        <v>0</v>
      </c>
      <c r="C587" s="62">
        <v>0</v>
      </c>
      <c r="D587" s="62">
        <v>0</v>
      </c>
      <c r="E587" s="62">
        <v>65</v>
      </c>
      <c r="F587" s="62">
        <v>188</v>
      </c>
      <c r="G587" s="62">
        <v>0</v>
      </c>
      <c r="H587" s="63">
        <v>0</v>
      </c>
      <c r="I587" s="64">
        <f t="shared" si="601"/>
        <v>253</v>
      </c>
      <c r="J587" s="61">
        <v>0</v>
      </c>
      <c r="K587" s="62">
        <v>0</v>
      </c>
      <c r="L587" s="62">
        <v>0</v>
      </c>
      <c r="M587" s="62">
        <v>39</v>
      </c>
      <c r="N587" s="62">
        <v>112.8</v>
      </c>
      <c r="O587" s="62">
        <v>0</v>
      </c>
      <c r="P587" s="63">
        <v>0</v>
      </c>
      <c r="Q587" s="64">
        <f t="shared" si="602"/>
        <v>151.80000000000001</v>
      </c>
    </row>
    <row r="588" spans="1:17" ht="15.75" customHeight="1">
      <c r="A588" s="65" t="s">
        <v>81</v>
      </c>
      <c r="B588" s="61">
        <v>0</v>
      </c>
      <c r="C588" s="62">
        <v>0</v>
      </c>
      <c r="D588" s="62">
        <v>0</v>
      </c>
      <c r="E588" s="62">
        <v>56</v>
      </c>
      <c r="F588" s="62">
        <v>29</v>
      </c>
      <c r="G588" s="62">
        <v>0</v>
      </c>
      <c r="H588" s="63">
        <v>0</v>
      </c>
      <c r="I588" s="64">
        <f t="shared" si="601"/>
        <v>85</v>
      </c>
      <c r="J588" s="61">
        <v>0</v>
      </c>
      <c r="K588" s="62">
        <v>0</v>
      </c>
      <c r="L588" s="62">
        <v>0</v>
      </c>
      <c r="M588" s="62">
        <v>28</v>
      </c>
      <c r="N588" s="62">
        <v>14.5</v>
      </c>
      <c r="O588" s="62">
        <v>0</v>
      </c>
      <c r="P588" s="63">
        <v>0</v>
      </c>
      <c r="Q588" s="64">
        <f t="shared" si="602"/>
        <v>42.5</v>
      </c>
    </row>
    <row r="589" spans="1:17" ht="15.75" customHeight="1">
      <c r="A589" s="65" t="s">
        <v>82</v>
      </c>
      <c r="B589" s="61">
        <v>0</v>
      </c>
      <c r="C589" s="62">
        <v>0</v>
      </c>
      <c r="D589" s="62">
        <v>0</v>
      </c>
      <c r="E589" s="62">
        <v>153</v>
      </c>
      <c r="F589" s="62">
        <v>58</v>
      </c>
      <c r="G589" s="62">
        <v>0</v>
      </c>
      <c r="H589" s="63">
        <v>0</v>
      </c>
      <c r="I589" s="64">
        <f t="shared" si="601"/>
        <v>211</v>
      </c>
      <c r="J589" s="61">
        <v>0</v>
      </c>
      <c r="K589" s="62">
        <v>0</v>
      </c>
      <c r="L589" s="62">
        <v>0</v>
      </c>
      <c r="M589" s="62">
        <v>61.2</v>
      </c>
      <c r="N589" s="62">
        <v>23.200000000000003</v>
      </c>
      <c r="O589" s="62">
        <v>0</v>
      </c>
      <c r="P589" s="63">
        <v>0</v>
      </c>
      <c r="Q589" s="64">
        <f t="shared" si="602"/>
        <v>84.4</v>
      </c>
    </row>
    <row r="590" spans="1:17" ht="15.75" customHeight="1">
      <c r="A590" s="45" t="s">
        <v>83</v>
      </c>
      <c r="B590" s="61">
        <v>0</v>
      </c>
      <c r="C590" s="62">
        <v>0</v>
      </c>
      <c r="D590" s="62">
        <v>0</v>
      </c>
      <c r="E590" s="62">
        <v>0</v>
      </c>
      <c r="F590" s="62">
        <v>0</v>
      </c>
      <c r="G590" s="62">
        <v>0</v>
      </c>
      <c r="H590" s="63">
        <v>0</v>
      </c>
      <c r="I590" s="64">
        <f t="shared" si="601"/>
        <v>0</v>
      </c>
      <c r="J590" s="61">
        <v>0</v>
      </c>
      <c r="K590" s="62">
        <v>0</v>
      </c>
      <c r="L590" s="62">
        <v>0</v>
      </c>
      <c r="M590" s="62">
        <v>0</v>
      </c>
      <c r="N590" s="62">
        <v>0</v>
      </c>
      <c r="O590" s="62">
        <v>0</v>
      </c>
      <c r="P590" s="63">
        <v>0</v>
      </c>
      <c r="Q590" s="64">
        <f t="shared" si="602"/>
        <v>0</v>
      </c>
    </row>
    <row r="591" spans="1:17" ht="15.75" customHeight="1" thickBot="1">
      <c r="A591" s="45" t="s">
        <v>84</v>
      </c>
      <c r="B591" s="61">
        <v>0</v>
      </c>
      <c r="C591" s="62">
        <v>0</v>
      </c>
      <c r="D591" s="62">
        <v>0</v>
      </c>
      <c r="E591" s="62">
        <v>0</v>
      </c>
      <c r="F591" s="62">
        <v>0</v>
      </c>
      <c r="G591" s="62">
        <v>0</v>
      </c>
      <c r="H591" s="63">
        <v>0</v>
      </c>
      <c r="I591" s="64">
        <f t="shared" si="601"/>
        <v>0</v>
      </c>
      <c r="J591" s="61">
        <v>0</v>
      </c>
      <c r="K591" s="62">
        <v>0</v>
      </c>
      <c r="L591" s="62">
        <v>0</v>
      </c>
      <c r="M591" s="62">
        <v>0</v>
      </c>
      <c r="N591" s="62">
        <v>0</v>
      </c>
      <c r="O591" s="62">
        <v>0</v>
      </c>
      <c r="P591" s="63">
        <v>0</v>
      </c>
      <c r="Q591" s="64">
        <f t="shared" si="602"/>
        <v>0</v>
      </c>
    </row>
    <row r="592" spans="1:17" s="59" customFormat="1" ht="16.5" customHeight="1" thickBot="1">
      <c r="A592" s="54" t="s">
        <v>85</v>
      </c>
      <c r="B592" s="55">
        <f>SUM(B593:B594)</f>
        <v>0</v>
      </c>
      <c r="C592" s="55">
        <f t="shared" ref="C592:I592" si="603">SUM(C593:C594)</f>
        <v>0</v>
      </c>
      <c r="D592" s="55">
        <f t="shared" si="603"/>
        <v>10</v>
      </c>
      <c r="E592" s="55">
        <f>SUM(E593:E594)</f>
        <v>35</v>
      </c>
      <c r="F592" s="55">
        <f t="shared" si="603"/>
        <v>0</v>
      </c>
      <c r="G592" s="55">
        <f t="shared" si="603"/>
        <v>0</v>
      </c>
      <c r="H592" s="110">
        <f t="shared" si="603"/>
        <v>0</v>
      </c>
      <c r="I592" s="58">
        <f t="shared" si="603"/>
        <v>45</v>
      </c>
      <c r="J592" s="55">
        <f t="shared" ref="J592" si="604">SUM(J593:J594)</f>
        <v>0</v>
      </c>
      <c r="K592" s="55">
        <f t="shared" ref="K592" si="605">SUM(K593:K594)</f>
        <v>0</v>
      </c>
      <c r="L592" s="55">
        <f t="shared" ref="L592" si="606">SUM(L593:L594)</f>
        <v>330</v>
      </c>
      <c r="M592" s="55">
        <f t="shared" ref="M592" si="607">SUM(M593:M594)</f>
        <v>1540</v>
      </c>
      <c r="N592" s="55">
        <f t="shared" ref="N592" si="608">SUM(N593:N594)</f>
        <v>0</v>
      </c>
      <c r="O592" s="55">
        <f t="shared" ref="O592" si="609">SUM(O593:O594)</f>
        <v>0</v>
      </c>
      <c r="P592" s="110">
        <f t="shared" ref="P592" si="610">SUM(P593:P594)</f>
        <v>0</v>
      </c>
      <c r="Q592" s="58">
        <f t="shared" ref="Q592" si="611">SUM(Q593:Q594)</f>
        <v>1870</v>
      </c>
    </row>
    <row r="593" spans="1:17" ht="15.75" customHeight="1">
      <c r="A593" s="45" t="s">
        <v>86</v>
      </c>
      <c r="B593" s="61">
        <v>0</v>
      </c>
      <c r="C593" s="62">
        <v>0</v>
      </c>
      <c r="D593" s="62">
        <v>5</v>
      </c>
      <c r="E593" s="62">
        <v>35</v>
      </c>
      <c r="F593" s="62">
        <v>0</v>
      </c>
      <c r="G593" s="62">
        <v>0</v>
      </c>
      <c r="H593" s="63">
        <v>0</v>
      </c>
      <c r="I593" s="64">
        <f>SUM(B593:H593)</f>
        <v>40</v>
      </c>
      <c r="J593" s="61">
        <v>0</v>
      </c>
      <c r="K593" s="62">
        <v>0</v>
      </c>
      <c r="L593" s="62">
        <v>220</v>
      </c>
      <c r="M593" s="62">
        <v>1540</v>
      </c>
      <c r="N593" s="62">
        <v>0</v>
      </c>
      <c r="O593" s="62">
        <v>0</v>
      </c>
      <c r="P593" s="63">
        <v>0</v>
      </c>
      <c r="Q593" s="64">
        <f>SUM(J593:P593)</f>
        <v>1760</v>
      </c>
    </row>
    <row r="594" spans="1:17" ht="15.75" customHeight="1" thickBot="1">
      <c r="A594" s="45" t="s">
        <v>87</v>
      </c>
      <c r="B594" s="61">
        <v>0</v>
      </c>
      <c r="C594" s="62">
        <v>0</v>
      </c>
      <c r="D594" s="62">
        <v>5</v>
      </c>
      <c r="E594" s="62">
        <v>0</v>
      </c>
      <c r="F594" s="62">
        <v>0</v>
      </c>
      <c r="G594" s="62">
        <v>0</v>
      </c>
      <c r="H594" s="63">
        <v>0</v>
      </c>
      <c r="I594" s="64">
        <f>SUM(B594:H594)</f>
        <v>5</v>
      </c>
      <c r="J594" s="61">
        <v>0</v>
      </c>
      <c r="K594" s="62">
        <v>0</v>
      </c>
      <c r="L594" s="62">
        <v>110</v>
      </c>
      <c r="M594" s="62">
        <v>0</v>
      </c>
      <c r="N594" s="62">
        <v>0</v>
      </c>
      <c r="O594" s="62">
        <v>0</v>
      </c>
      <c r="P594" s="63">
        <v>0</v>
      </c>
      <c r="Q594" s="64">
        <f>SUM(J594:P594)</f>
        <v>110</v>
      </c>
    </row>
    <row r="595" spans="1:17" s="59" customFormat="1" ht="16.5" customHeight="1" thickBot="1">
      <c r="A595" s="54" t="s">
        <v>88</v>
      </c>
      <c r="B595" s="55">
        <f t="shared" ref="B595:H595" si="612">SUM(B596:B627)</f>
        <v>120994</v>
      </c>
      <c r="C595" s="55">
        <f t="shared" si="612"/>
        <v>0</v>
      </c>
      <c r="D595" s="55">
        <f t="shared" si="612"/>
        <v>1271922</v>
      </c>
      <c r="E595" s="55">
        <f t="shared" si="612"/>
        <v>263466</v>
      </c>
      <c r="F595" s="55">
        <f t="shared" si="612"/>
        <v>40105</v>
      </c>
      <c r="G595" s="55">
        <f t="shared" si="612"/>
        <v>0</v>
      </c>
      <c r="H595" s="110">
        <f t="shared" si="612"/>
        <v>322</v>
      </c>
      <c r="I595" s="58">
        <f t="shared" ref="I595" si="613">SUM(I596:I627)</f>
        <v>1696809</v>
      </c>
      <c r="J595" s="55">
        <f t="shared" ref="J595" si="614">SUM(J596:J627)</f>
        <v>333107.3</v>
      </c>
      <c r="K595" s="55">
        <f t="shared" ref="K595" si="615">SUM(K596:K627)</f>
        <v>0</v>
      </c>
      <c r="L595" s="55">
        <f t="shared" ref="L595" si="616">SUM(L596:L627)</f>
        <v>3074777.9</v>
      </c>
      <c r="M595" s="55">
        <f t="shared" ref="M595" si="617">SUM(M596:M627)</f>
        <v>895642.79999999993</v>
      </c>
      <c r="N595" s="55">
        <f t="shared" ref="N595" si="618">SUM(N596:N627)</f>
        <v>155396.09999999998</v>
      </c>
      <c r="O595" s="55">
        <f t="shared" ref="O595" si="619">SUM(O596:O627)</f>
        <v>0</v>
      </c>
      <c r="P595" s="110">
        <f t="shared" ref="P595" si="620">SUM(P596:P627)</f>
        <v>604.79999999999995</v>
      </c>
      <c r="Q595" s="58">
        <f t="shared" ref="Q595" si="621">SUM(Q596:Q627)</f>
        <v>4459528.9000000004</v>
      </c>
    </row>
    <row r="596" spans="1:17" ht="15" customHeight="1">
      <c r="A596" s="66" t="s">
        <v>89</v>
      </c>
      <c r="B596" s="61">
        <v>0</v>
      </c>
      <c r="C596" s="62">
        <v>0</v>
      </c>
      <c r="D596" s="62">
        <v>67</v>
      </c>
      <c r="E596" s="62">
        <v>0</v>
      </c>
      <c r="F596" s="62">
        <v>0</v>
      </c>
      <c r="G596" s="62">
        <v>0</v>
      </c>
      <c r="H596" s="63">
        <v>0</v>
      </c>
      <c r="I596" s="64">
        <f t="shared" ref="I596:I627" si="622">SUM(B596:H596)</f>
        <v>67</v>
      </c>
      <c r="J596" s="61">
        <v>0</v>
      </c>
      <c r="K596" s="62">
        <v>0</v>
      </c>
      <c r="L596" s="62">
        <v>214.4</v>
      </c>
      <c r="M596" s="62">
        <v>0</v>
      </c>
      <c r="N596" s="62">
        <v>0</v>
      </c>
      <c r="O596" s="62">
        <v>0</v>
      </c>
      <c r="P596" s="63">
        <v>0</v>
      </c>
      <c r="Q596" s="64">
        <f t="shared" ref="Q596:Q627" si="623">SUM(J596:P596)</f>
        <v>214.4</v>
      </c>
    </row>
    <row r="597" spans="1:17" ht="15" customHeight="1">
      <c r="A597" s="45" t="s">
        <v>90</v>
      </c>
      <c r="B597" s="61">
        <v>0</v>
      </c>
      <c r="C597" s="62">
        <v>0</v>
      </c>
      <c r="D597" s="62">
        <v>42</v>
      </c>
      <c r="E597" s="62">
        <v>0</v>
      </c>
      <c r="F597" s="62">
        <v>0</v>
      </c>
      <c r="G597" s="62">
        <v>0</v>
      </c>
      <c r="H597" s="63">
        <v>0</v>
      </c>
      <c r="I597" s="64">
        <f t="shared" si="622"/>
        <v>42</v>
      </c>
      <c r="J597" s="61">
        <v>0</v>
      </c>
      <c r="K597" s="62">
        <v>0</v>
      </c>
      <c r="L597" s="62">
        <v>67.2</v>
      </c>
      <c r="M597" s="62">
        <v>0</v>
      </c>
      <c r="N597" s="62">
        <v>0</v>
      </c>
      <c r="O597" s="62">
        <v>0</v>
      </c>
      <c r="P597" s="63">
        <v>0</v>
      </c>
      <c r="Q597" s="64">
        <f t="shared" si="623"/>
        <v>67.2</v>
      </c>
    </row>
    <row r="598" spans="1:17" ht="15" customHeight="1">
      <c r="A598" s="66" t="s">
        <v>91</v>
      </c>
      <c r="B598" s="61">
        <v>0</v>
      </c>
      <c r="C598" s="62">
        <v>0</v>
      </c>
      <c r="D598" s="62">
        <v>30</v>
      </c>
      <c r="E598" s="62">
        <v>0</v>
      </c>
      <c r="F598" s="62">
        <v>0</v>
      </c>
      <c r="G598" s="62">
        <v>0</v>
      </c>
      <c r="H598" s="63">
        <v>0</v>
      </c>
      <c r="I598" s="64">
        <f t="shared" si="622"/>
        <v>30</v>
      </c>
      <c r="J598" s="61">
        <v>0</v>
      </c>
      <c r="K598" s="62">
        <v>0</v>
      </c>
      <c r="L598" s="62">
        <v>120</v>
      </c>
      <c r="M598" s="62">
        <v>0</v>
      </c>
      <c r="N598" s="62">
        <v>0</v>
      </c>
      <c r="O598" s="62">
        <v>0</v>
      </c>
      <c r="P598" s="63">
        <v>0</v>
      </c>
      <c r="Q598" s="64">
        <f t="shared" si="623"/>
        <v>120</v>
      </c>
    </row>
    <row r="599" spans="1:17" ht="15" customHeight="1">
      <c r="A599" s="45" t="s">
        <v>92</v>
      </c>
      <c r="B599" s="61">
        <v>0</v>
      </c>
      <c r="C599" s="62">
        <v>0</v>
      </c>
      <c r="D599" s="62">
        <v>9</v>
      </c>
      <c r="E599" s="62">
        <v>0</v>
      </c>
      <c r="F599" s="62">
        <v>0</v>
      </c>
      <c r="G599" s="62">
        <v>0</v>
      </c>
      <c r="H599" s="63">
        <v>0</v>
      </c>
      <c r="I599" s="64">
        <f t="shared" si="622"/>
        <v>9</v>
      </c>
      <c r="J599" s="61">
        <v>0</v>
      </c>
      <c r="K599" s="62">
        <v>0</v>
      </c>
      <c r="L599" s="62">
        <v>18</v>
      </c>
      <c r="M599" s="62">
        <v>0</v>
      </c>
      <c r="N599" s="62">
        <v>0</v>
      </c>
      <c r="O599" s="62">
        <v>0</v>
      </c>
      <c r="P599" s="63">
        <v>0</v>
      </c>
      <c r="Q599" s="64">
        <f t="shared" si="623"/>
        <v>18</v>
      </c>
    </row>
    <row r="600" spans="1:17" ht="15" customHeight="1">
      <c r="A600" s="45" t="s">
        <v>93</v>
      </c>
      <c r="B600" s="61">
        <v>0</v>
      </c>
      <c r="C600" s="62">
        <v>0</v>
      </c>
      <c r="D600" s="62">
        <v>3</v>
      </c>
      <c r="E600" s="62">
        <v>0</v>
      </c>
      <c r="F600" s="62">
        <v>0</v>
      </c>
      <c r="G600" s="62">
        <v>0</v>
      </c>
      <c r="H600" s="63">
        <v>0</v>
      </c>
      <c r="I600" s="64">
        <f t="shared" si="622"/>
        <v>3</v>
      </c>
      <c r="J600" s="61">
        <v>0</v>
      </c>
      <c r="K600" s="62">
        <v>0</v>
      </c>
      <c r="L600" s="62">
        <v>15.600000000000001</v>
      </c>
      <c r="M600" s="62">
        <v>0</v>
      </c>
      <c r="N600" s="62">
        <v>0</v>
      </c>
      <c r="O600" s="62">
        <v>0</v>
      </c>
      <c r="P600" s="63">
        <v>0</v>
      </c>
      <c r="Q600" s="64">
        <f t="shared" si="623"/>
        <v>15.600000000000001</v>
      </c>
    </row>
    <row r="601" spans="1:17" ht="15" customHeight="1">
      <c r="A601" s="45" t="s">
        <v>94</v>
      </c>
      <c r="B601" s="61">
        <v>0</v>
      </c>
      <c r="C601" s="62">
        <v>0</v>
      </c>
      <c r="D601" s="62">
        <v>0</v>
      </c>
      <c r="E601" s="62">
        <v>0</v>
      </c>
      <c r="F601" s="62">
        <v>0</v>
      </c>
      <c r="G601" s="62">
        <v>0</v>
      </c>
      <c r="H601" s="63">
        <v>0</v>
      </c>
      <c r="I601" s="64">
        <f t="shared" si="622"/>
        <v>0</v>
      </c>
      <c r="J601" s="61">
        <v>0</v>
      </c>
      <c r="K601" s="62">
        <v>0</v>
      </c>
      <c r="L601" s="62">
        <v>0</v>
      </c>
      <c r="M601" s="62">
        <v>0</v>
      </c>
      <c r="N601" s="62">
        <v>0</v>
      </c>
      <c r="O601" s="62">
        <v>0</v>
      </c>
      <c r="P601" s="63">
        <v>0</v>
      </c>
      <c r="Q601" s="64">
        <f t="shared" si="623"/>
        <v>0</v>
      </c>
    </row>
    <row r="602" spans="1:17" ht="15" customHeight="1">
      <c r="A602" s="45" t="s">
        <v>95</v>
      </c>
      <c r="B602" s="61">
        <v>0</v>
      </c>
      <c r="C602" s="62">
        <v>0</v>
      </c>
      <c r="D602" s="62">
        <v>0</v>
      </c>
      <c r="E602" s="62">
        <v>0</v>
      </c>
      <c r="F602" s="62">
        <v>0</v>
      </c>
      <c r="G602" s="62">
        <v>0</v>
      </c>
      <c r="H602" s="63">
        <v>0</v>
      </c>
      <c r="I602" s="64">
        <f t="shared" si="622"/>
        <v>0</v>
      </c>
      <c r="J602" s="61">
        <v>0</v>
      </c>
      <c r="K602" s="62">
        <v>0</v>
      </c>
      <c r="L602" s="62">
        <v>0</v>
      </c>
      <c r="M602" s="62">
        <v>0</v>
      </c>
      <c r="N602" s="62">
        <v>0</v>
      </c>
      <c r="O602" s="62">
        <v>0</v>
      </c>
      <c r="P602" s="63">
        <v>0</v>
      </c>
      <c r="Q602" s="64">
        <f t="shared" si="623"/>
        <v>0</v>
      </c>
    </row>
    <row r="603" spans="1:17" ht="15" customHeight="1">
      <c r="A603" s="45" t="s">
        <v>96</v>
      </c>
      <c r="B603" s="61">
        <v>0</v>
      </c>
      <c r="C603" s="62">
        <v>0</v>
      </c>
      <c r="D603" s="62">
        <v>0</v>
      </c>
      <c r="E603" s="62">
        <v>0</v>
      </c>
      <c r="F603" s="62">
        <v>0</v>
      </c>
      <c r="G603" s="62">
        <v>0</v>
      </c>
      <c r="H603" s="63">
        <v>0</v>
      </c>
      <c r="I603" s="64">
        <f t="shared" si="622"/>
        <v>0</v>
      </c>
      <c r="J603" s="61">
        <v>0</v>
      </c>
      <c r="K603" s="62">
        <v>0</v>
      </c>
      <c r="L603" s="62">
        <v>0</v>
      </c>
      <c r="M603" s="62">
        <v>0</v>
      </c>
      <c r="N603" s="62">
        <v>0</v>
      </c>
      <c r="O603" s="62">
        <v>0</v>
      </c>
      <c r="P603" s="63">
        <v>0</v>
      </c>
      <c r="Q603" s="64">
        <f t="shared" si="623"/>
        <v>0</v>
      </c>
    </row>
    <row r="604" spans="1:17" ht="15" customHeight="1">
      <c r="A604" s="45" t="s">
        <v>97</v>
      </c>
      <c r="B604" s="61">
        <v>0</v>
      </c>
      <c r="C604" s="62">
        <v>0</v>
      </c>
      <c r="D604" s="62">
        <v>3</v>
      </c>
      <c r="E604" s="62">
        <v>0</v>
      </c>
      <c r="F604" s="62">
        <v>0</v>
      </c>
      <c r="G604" s="62">
        <v>0</v>
      </c>
      <c r="H604" s="63">
        <v>0</v>
      </c>
      <c r="I604" s="64">
        <f t="shared" si="622"/>
        <v>3</v>
      </c>
      <c r="J604" s="61">
        <v>0</v>
      </c>
      <c r="K604" s="62">
        <v>0</v>
      </c>
      <c r="L604" s="62">
        <v>45</v>
      </c>
      <c r="M604" s="62">
        <v>0</v>
      </c>
      <c r="N604" s="62">
        <v>0</v>
      </c>
      <c r="O604" s="62">
        <v>0</v>
      </c>
      <c r="P604" s="63">
        <v>0</v>
      </c>
      <c r="Q604" s="64">
        <f t="shared" si="623"/>
        <v>45</v>
      </c>
    </row>
    <row r="605" spans="1:17" ht="15" customHeight="1">
      <c r="A605" s="45" t="s">
        <v>98</v>
      </c>
      <c r="B605" s="61">
        <v>0</v>
      </c>
      <c r="C605" s="62">
        <v>0</v>
      </c>
      <c r="D605" s="62">
        <v>3</v>
      </c>
      <c r="E605" s="62">
        <v>0</v>
      </c>
      <c r="F605" s="62">
        <v>0</v>
      </c>
      <c r="G605" s="62">
        <v>0</v>
      </c>
      <c r="H605" s="63">
        <v>0</v>
      </c>
      <c r="I605" s="64">
        <f t="shared" si="622"/>
        <v>3</v>
      </c>
      <c r="J605" s="61">
        <v>0</v>
      </c>
      <c r="K605" s="62">
        <v>0</v>
      </c>
      <c r="L605" s="62">
        <v>22.5</v>
      </c>
      <c r="M605" s="62">
        <v>0</v>
      </c>
      <c r="N605" s="62">
        <v>0</v>
      </c>
      <c r="O605" s="62">
        <v>0</v>
      </c>
      <c r="P605" s="63">
        <v>0</v>
      </c>
      <c r="Q605" s="64">
        <f t="shared" si="623"/>
        <v>22.5</v>
      </c>
    </row>
    <row r="606" spans="1:17" ht="15" customHeight="1">
      <c r="A606" s="45" t="s">
        <v>99</v>
      </c>
      <c r="B606" s="61">
        <v>0</v>
      </c>
      <c r="C606" s="62">
        <v>0</v>
      </c>
      <c r="D606" s="62">
        <v>0</v>
      </c>
      <c r="E606" s="62">
        <v>0</v>
      </c>
      <c r="F606" s="62">
        <v>0</v>
      </c>
      <c r="G606" s="62">
        <v>0</v>
      </c>
      <c r="H606" s="63">
        <v>0</v>
      </c>
      <c r="I606" s="64">
        <f t="shared" si="622"/>
        <v>0</v>
      </c>
      <c r="J606" s="61">
        <v>0</v>
      </c>
      <c r="K606" s="62">
        <v>0</v>
      </c>
      <c r="L606" s="62">
        <v>0</v>
      </c>
      <c r="M606" s="62">
        <v>0</v>
      </c>
      <c r="N606" s="62">
        <v>0</v>
      </c>
      <c r="O606" s="62">
        <v>0</v>
      </c>
      <c r="P606" s="63">
        <v>0</v>
      </c>
      <c r="Q606" s="64">
        <f t="shared" si="623"/>
        <v>0</v>
      </c>
    </row>
    <row r="607" spans="1:17" ht="15" customHeight="1">
      <c r="A607" s="45" t="s">
        <v>100</v>
      </c>
      <c r="B607" s="61">
        <v>0</v>
      </c>
      <c r="C607" s="62">
        <v>0</v>
      </c>
      <c r="D607" s="62">
        <v>0</v>
      </c>
      <c r="E607" s="62">
        <v>0</v>
      </c>
      <c r="F607" s="62">
        <v>0</v>
      </c>
      <c r="G607" s="62">
        <v>0</v>
      </c>
      <c r="H607" s="63">
        <v>0</v>
      </c>
      <c r="I607" s="64">
        <f t="shared" si="622"/>
        <v>0</v>
      </c>
      <c r="J607" s="61">
        <v>0</v>
      </c>
      <c r="K607" s="62">
        <v>0</v>
      </c>
      <c r="L607" s="62">
        <v>0</v>
      </c>
      <c r="M607" s="62">
        <v>0</v>
      </c>
      <c r="N607" s="62">
        <v>0</v>
      </c>
      <c r="O607" s="62">
        <v>0</v>
      </c>
      <c r="P607" s="63">
        <v>0</v>
      </c>
      <c r="Q607" s="64">
        <f t="shared" si="623"/>
        <v>0</v>
      </c>
    </row>
    <row r="608" spans="1:17" ht="15" customHeight="1">
      <c r="A608" s="45" t="s">
        <v>101</v>
      </c>
      <c r="B608" s="61">
        <v>0</v>
      </c>
      <c r="C608" s="62">
        <v>0</v>
      </c>
      <c r="D608" s="62">
        <v>0</v>
      </c>
      <c r="E608" s="62">
        <v>0</v>
      </c>
      <c r="F608" s="62">
        <v>0</v>
      </c>
      <c r="G608" s="62">
        <v>0</v>
      </c>
      <c r="H608" s="63">
        <v>0</v>
      </c>
      <c r="I608" s="64">
        <f t="shared" si="622"/>
        <v>0</v>
      </c>
      <c r="J608" s="61">
        <v>0</v>
      </c>
      <c r="K608" s="62">
        <v>0</v>
      </c>
      <c r="L608" s="62">
        <v>0</v>
      </c>
      <c r="M608" s="62">
        <v>0</v>
      </c>
      <c r="N608" s="62">
        <v>0</v>
      </c>
      <c r="O608" s="62">
        <v>0</v>
      </c>
      <c r="P608" s="63">
        <v>0</v>
      </c>
      <c r="Q608" s="64">
        <f t="shared" si="623"/>
        <v>0</v>
      </c>
    </row>
    <row r="609" spans="1:17" ht="15" customHeight="1">
      <c r="A609" s="45" t="s">
        <v>102</v>
      </c>
      <c r="B609" s="61">
        <v>0</v>
      </c>
      <c r="C609" s="62">
        <v>0</v>
      </c>
      <c r="D609" s="62">
        <v>0</v>
      </c>
      <c r="E609" s="62">
        <v>0</v>
      </c>
      <c r="F609" s="62">
        <v>0</v>
      </c>
      <c r="G609" s="62">
        <v>0</v>
      </c>
      <c r="H609" s="63">
        <v>0</v>
      </c>
      <c r="I609" s="64">
        <f t="shared" si="622"/>
        <v>0</v>
      </c>
      <c r="J609" s="61">
        <v>0</v>
      </c>
      <c r="K609" s="62">
        <v>0</v>
      </c>
      <c r="L609" s="62">
        <v>0</v>
      </c>
      <c r="M609" s="62">
        <v>0</v>
      </c>
      <c r="N609" s="62">
        <v>0</v>
      </c>
      <c r="O609" s="62">
        <v>0</v>
      </c>
      <c r="P609" s="63">
        <v>0</v>
      </c>
      <c r="Q609" s="64">
        <f t="shared" si="623"/>
        <v>0</v>
      </c>
    </row>
    <row r="610" spans="1:17" ht="15" customHeight="1">
      <c r="A610" s="45" t="s">
        <v>103</v>
      </c>
      <c r="B610" s="61">
        <v>0</v>
      </c>
      <c r="C610" s="62">
        <v>0</v>
      </c>
      <c r="D610" s="62">
        <v>0</v>
      </c>
      <c r="E610" s="62">
        <v>0</v>
      </c>
      <c r="F610" s="62">
        <v>0</v>
      </c>
      <c r="G610" s="62">
        <v>0</v>
      </c>
      <c r="H610" s="63">
        <v>0</v>
      </c>
      <c r="I610" s="64">
        <f t="shared" si="622"/>
        <v>0</v>
      </c>
      <c r="J610" s="61">
        <v>0</v>
      </c>
      <c r="K610" s="62">
        <v>0</v>
      </c>
      <c r="L610" s="62">
        <v>0</v>
      </c>
      <c r="M610" s="62">
        <v>0</v>
      </c>
      <c r="N610" s="62">
        <v>0</v>
      </c>
      <c r="O610" s="62">
        <v>0</v>
      </c>
      <c r="P610" s="63">
        <v>0</v>
      </c>
      <c r="Q610" s="64">
        <f t="shared" si="623"/>
        <v>0</v>
      </c>
    </row>
    <row r="611" spans="1:17" ht="15" customHeight="1">
      <c r="A611" s="65" t="s">
        <v>104</v>
      </c>
      <c r="B611" s="50">
        <v>0</v>
      </c>
      <c r="C611" s="51">
        <v>0</v>
      </c>
      <c r="D611" s="51">
        <v>0</v>
      </c>
      <c r="E611" s="51">
        <v>0</v>
      </c>
      <c r="F611" s="51">
        <v>0</v>
      </c>
      <c r="G611" s="51">
        <v>0</v>
      </c>
      <c r="H611" s="52">
        <v>0</v>
      </c>
      <c r="I611" s="64">
        <f t="shared" si="622"/>
        <v>0</v>
      </c>
      <c r="J611" s="50">
        <v>0</v>
      </c>
      <c r="K611" s="51">
        <v>0</v>
      </c>
      <c r="L611" s="51">
        <v>0</v>
      </c>
      <c r="M611" s="51">
        <v>0</v>
      </c>
      <c r="N611" s="51">
        <v>0</v>
      </c>
      <c r="O611" s="51">
        <v>0</v>
      </c>
      <c r="P611" s="52">
        <v>0</v>
      </c>
      <c r="Q611" s="53">
        <f t="shared" si="623"/>
        <v>0</v>
      </c>
    </row>
    <row r="612" spans="1:17" ht="15.75" customHeight="1">
      <c r="A612" s="65" t="s">
        <v>145</v>
      </c>
      <c r="B612" s="61">
        <v>40084</v>
      </c>
      <c r="C612" s="62">
        <v>0</v>
      </c>
      <c r="D612" s="62">
        <v>540994</v>
      </c>
      <c r="E612" s="62">
        <v>89964</v>
      </c>
      <c r="F612" s="62">
        <v>9632</v>
      </c>
      <c r="G612" s="62">
        <v>0</v>
      </c>
      <c r="H612" s="63">
        <v>182</v>
      </c>
      <c r="I612" s="64">
        <f t="shared" si="622"/>
        <v>680856</v>
      </c>
      <c r="J612" s="61">
        <v>96201.599999999991</v>
      </c>
      <c r="K612" s="62">
        <v>0</v>
      </c>
      <c r="L612" s="62">
        <v>1298385.5999999999</v>
      </c>
      <c r="M612" s="62">
        <v>215913.60000000001</v>
      </c>
      <c r="N612" s="62">
        <v>23116.799999999999</v>
      </c>
      <c r="O612" s="62">
        <v>0</v>
      </c>
      <c r="P612" s="63">
        <v>436.8</v>
      </c>
      <c r="Q612" s="53">
        <f t="shared" si="623"/>
        <v>1634054.4000000001</v>
      </c>
    </row>
    <row r="613" spans="1:17" ht="15.75" customHeight="1">
      <c r="A613" s="65" t="s">
        <v>146</v>
      </c>
      <c r="B613" s="61">
        <v>22488</v>
      </c>
      <c r="C613" s="62">
        <v>0</v>
      </c>
      <c r="D613" s="62">
        <v>317006</v>
      </c>
      <c r="E613" s="62">
        <v>29523</v>
      </c>
      <c r="F613" s="62">
        <v>5740</v>
      </c>
      <c r="G613" s="62">
        <v>0</v>
      </c>
      <c r="H613" s="63">
        <v>140</v>
      </c>
      <c r="I613" s="64">
        <f t="shared" si="622"/>
        <v>374897</v>
      </c>
      <c r="J613" s="61">
        <v>26985.599999999999</v>
      </c>
      <c r="K613" s="62">
        <v>0</v>
      </c>
      <c r="L613" s="62">
        <v>380407.2</v>
      </c>
      <c r="M613" s="62">
        <v>35427.599999999999</v>
      </c>
      <c r="N613" s="62">
        <v>6888</v>
      </c>
      <c r="O613" s="62">
        <v>0</v>
      </c>
      <c r="P613" s="63">
        <v>168</v>
      </c>
      <c r="Q613" s="53">
        <f t="shared" si="623"/>
        <v>449876.39999999997</v>
      </c>
    </row>
    <row r="614" spans="1:17" ht="15.75" customHeight="1">
      <c r="A614" s="45" t="s">
        <v>147</v>
      </c>
      <c r="B614" s="61">
        <v>29239</v>
      </c>
      <c r="C614" s="62">
        <v>0</v>
      </c>
      <c r="D614" s="62">
        <v>204812</v>
      </c>
      <c r="E614" s="62">
        <v>79839</v>
      </c>
      <c r="F614" s="62">
        <v>12046</v>
      </c>
      <c r="G614" s="62">
        <v>0</v>
      </c>
      <c r="H614" s="63">
        <v>0</v>
      </c>
      <c r="I614" s="64">
        <f t="shared" si="622"/>
        <v>325936</v>
      </c>
      <c r="J614" s="61">
        <v>87717</v>
      </c>
      <c r="K614" s="62">
        <v>0</v>
      </c>
      <c r="L614" s="62">
        <v>614436</v>
      </c>
      <c r="M614" s="62">
        <v>239517</v>
      </c>
      <c r="N614" s="62">
        <v>36138</v>
      </c>
      <c r="O614" s="62">
        <v>0</v>
      </c>
      <c r="P614" s="63">
        <v>0</v>
      </c>
      <c r="Q614" s="53">
        <f t="shared" si="623"/>
        <v>977808</v>
      </c>
    </row>
    <row r="615" spans="1:17" ht="15.75" customHeight="1">
      <c r="A615" s="45" t="s">
        <v>148</v>
      </c>
      <c r="B615" s="61">
        <v>14817</v>
      </c>
      <c r="C615" s="62">
        <v>0</v>
      </c>
      <c r="D615" s="62">
        <v>104471</v>
      </c>
      <c r="E615" s="62">
        <v>27374</v>
      </c>
      <c r="F615" s="62">
        <v>4713</v>
      </c>
      <c r="G615" s="62">
        <v>0</v>
      </c>
      <c r="H615" s="63">
        <v>0</v>
      </c>
      <c r="I615" s="64">
        <f t="shared" si="622"/>
        <v>151375</v>
      </c>
      <c r="J615" s="61">
        <v>22225.5</v>
      </c>
      <c r="K615" s="62">
        <v>0</v>
      </c>
      <c r="L615" s="62">
        <v>156706.5</v>
      </c>
      <c r="M615" s="62">
        <v>41061</v>
      </c>
      <c r="N615" s="62">
        <v>7069.5</v>
      </c>
      <c r="O615" s="62">
        <v>0</v>
      </c>
      <c r="P615" s="63">
        <v>0</v>
      </c>
      <c r="Q615" s="53">
        <f t="shared" si="623"/>
        <v>227062.5</v>
      </c>
    </row>
    <row r="616" spans="1:17" ht="15.75" customHeight="1">
      <c r="A616" s="45" t="s">
        <v>93</v>
      </c>
      <c r="B616" s="61">
        <v>5077</v>
      </c>
      <c r="C616" s="62">
        <v>0</v>
      </c>
      <c r="D616" s="62">
        <v>42597</v>
      </c>
      <c r="E616" s="62">
        <v>7306</v>
      </c>
      <c r="F616" s="62">
        <v>816</v>
      </c>
      <c r="G616" s="62">
        <v>0</v>
      </c>
      <c r="H616" s="63">
        <v>0</v>
      </c>
      <c r="I616" s="64">
        <f t="shared" si="622"/>
        <v>55796</v>
      </c>
      <c r="J616" s="61">
        <v>22338.800000000003</v>
      </c>
      <c r="K616" s="62">
        <v>0</v>
      </c>
      <c r="L616" s="62">
        <v>187426.80000000002</v>
      </c>
      <c r="M616" s="62">
        <v>32146.400000000001</v>
      </c>
      <c r="N616" s="62">
        <v>3590.4</v>
      </c>
      <c r="O616" s="62">
        <v>0</v>
      </c>
      <c r="P616" s="63">
        <v>0</v>
      </c>
      <c r="Q616" s="53">
        <f t="shared" si="623"/>
        <v>245502.40000000002</v>
      </c>
    </row>
    <row r="617" spans="1:17" ht="15.75" customHeight="1">
      <c r="A617" s="45" t="s">
        <v>94</v>
      </c>
      <c r="B617" s="61">
        <v>2299</v>
      </c>
      <c r="C617" s="62">
        <v>0</v>
      </c>
      <c r="D617" s="62">
        <v>20838</v>
      </c>
      <c r="E617" s="62">
        <v>2501</v>
      </c>
      <c r="F617" s="62">
        <v>382</v>
      </c>
      <c r="G617" s="62">
        <v>0</v>
      </c>
      <c r="H617" s="63">
        <v>0</v>
      </c>
      <c r="I617" s="64">
        <f t="shared" si="622"/>
        <v>26020</v>
      </c>
      <c r="J617" s="61">
        <v>5057.8</v>
      </c>
      <c r="K617" s="62">
        <v>0</v>
      </c>
      <c r="L617" s="62">
        <v>45843.600000000006</v>
      </c>
      <c r="M617" s="62">
        <v>5502.2000000000007</v>
      </c>
      <c r="N617" s="62">
        <v>840.40000000000009</v>
      </c>
      <c r="O617" s="62">
        <v>0</v>
      </c>
      <c r="P617" s="63">
        <v>0</v>
      </c>
      <c r="Q617" s="53">
        <f t="shared" si="623"/>
        <v>57244.000000000007</v>
      </c>
    </row>
    <row r="618" spans="1:17" ht="15.75" customHeight="1">
      <c r="A618" s="45" t="s">
        <v>95</v>
      </c>
      <c r="B618" s="61">
        <v>344</v>
      </c>
      <c r="C618" s="62">
        <v>0</v>
      </c>
      <c r="D618" s="62">
        <v>2907</v>
      </c>
      <c r="E618" s="62">
        <v>654</v>
      </c>
      <c r="F618" s="62">
        <v>69</v>
      </c>
      <c r="G618" s="62">
        <v>0</v>
      </c>
      <c r="H618" s="63">
        <v>0</v>
      </c>
      <c r="I618" s="64">
        <f t="shared" si="622"/>
        <v>3974</v>
      </c>
      <c r="J618" s="61">
        <v>2064</v>
      </c>
      <c r="K618" s="62">
        <v>0</v>
      </c>
      <c r="L618" s="62">
        <v>17442</v>
      </c>
      <c r="M618" s="62">
        <v>3924</v>
      </c>
      <c r="N618" s="62">
        <v>414</v>
      </c>
      <c r="O618" s="62">
        <v>0</v>
      </c>
      <c r="P618" s="63">
        <v>0</v>
      </c>
      <c r="Q618" s="53">
        <f t="shared" si="623"/>
        <v>23844</v>
      </c>
    </row>
    <row r="619" spans="1:17" ht="15.75" customHeight="1">
      <c r="A619" s="45" t="s">
        <v>96</v>
      </c>
      <c r="B619" s="61">
        <v>158</v>
      </c>
      <c r="C619" s="62">
        <v>0</v>
      </c>
      <c r="D619" s="62">
        <v>1382</v>
      </c>
      <c r="E619" s="62">
        <v>327</v>
      </c>
      <c r="F619" s="62">
        <v>28</v>
      </c>
      <c r="G619" s="62">
        <v>0</v>
      </c>
      <c r="H619" s="63">
        <v>0</v>
      </c>
      <c r="I619" s="64">
        <f t="shared" si="622"/>
        <v>1895</v>
      </c>
      <c r="J619" s="61">
        <v>474</v>
      </c>
      <c r="K619" s="62">
        <v>0</v>
      </c>
      <c r="L619" s="62">
        <v>4146</v>
      </c>
      <c r="M619" s="62">
        <v>981</v>
      </c>
      <c r="N619" s="62">
        <v>84</v>
      </c>
      <c r="O619" s="62">
        <v>0</v>
      </c>
      <c r="P619" s="63">
        <v>0</v>
      </c>
      <c r="Q619" s="53">
        <f t="shared" si="623"/>
        <v>5685</v>
      </c>
    </row>
    <row r="620" spans="1:17" ht="15.75" customHeight="1">
      <c r="A620" s="45" t="s">
        <v>97</v>
      </c>
      <c r="B620" s="61">
        <v>3108</v>
      </c>
      <c r="C620" s="62">
        <v>0</v>
      </c>
      <c r="D620" s="62">
        <v>18918</v>
      </c>
      <c r="E620" s="62">
        <v>12239</v>
      </c>
      <c r="F620" s="62">
        <v>3228</v>
      </c>
      <c r="G620" s="62">
        <v>0</v>
      </c>
      <c r="H620" s="63">
        <v>0</v>
      </c>
      <c r="I620" s="64">
        <f t="shared" si="622"/>
        <v>37493</v>
      </c>
      <c r="J620" s="61">
        <v>34188</v>
      </c>
      <c r="K620" s="62">
        <v>0</v>
      </c>
      <c r="L620" s="62">
        <v>208098</v>
      </c>
      <c r="M620" s="62">
        <v>134629</v>
      </c>
      <c r="N620" s="62">
        <v>35508</v>
      </c>
      <c r="O620" s="62">
        <v>0</v>
      </c>
      <c r="P620" s="63">
        <v>0</v>
      </c>
      <c r="Q620" s="53">
        <f t="shared" si="623"/>
        <v>412423</v>
      </c>
    </row>
    <row r="621" spans="1:17" ht="15.75" customHeight="1">
      <c r="A621" s="45" t="s">
        <v>98</v>
      </c>
      <c r="B621" s="61">
        <v>2032</v>
      </c>
      <c r="C621" s="62">
        <v>0</v>
      </c>
      <c r="D621" s="62">
        <v>13387</v>
      </c>
      <c r="E621" s="62">
        <v>6678</v>
      </c>
      <c r="F621" s="62">
        <v>2190</v>
      </c>
      <c r="G621" s="62">
        <v>0</v>
      </c>
      <c r="H621" s="63">
        <v>0</v>
      </c>
      <c r="I621" s="64">
        <f t="shared" si="622"/>
        <v>24287</v>
      </c>
      <c r="J621" s="61">
        <v>11176</v>
      </c>
      <c r="K621" s="62">
        <v>0</v>
      </c>
      <c r="L621" s="62">
        <v>73628.5</v>
      </c>
      <c r="M621" s="62">
        <v>36729</v>
      </c>
      <c r="N621" s="62">
        <v>12045</v>
      </c>
      <c r="O621" s="62">
        <v>0</v>
      </c>
      <c r="P621" s="63">
        <v>0</v>
      </c>
      <c r="Q621" s="53">
        <f t="shared" si="623"/>
        <v>133578.5</v>
      </c>
    </row>
    <row r="622" spans="1:17" ht="15.75" customHeight="1">
      <c r="A622" s="45" t="s">
        <v>99</v>
      </c>
      <c r="B622" s="61">
        <v>436</v>
      </c>
      <c r="C622" s="62">
        <v>0</v>
      </c>
      <c r="D622" s="62">
        <v>1385</v>
      </c>
      <c r="E622" s="62">
        <v>1998</v>
      </c>
      <c r="F622" s="62">
        <v>292</v>
      </c>
      <c r="G622" s="62">
        <v>0</v>
      </c>
      <c r="H622" s="63">
        <v>0</v>
      </c>
      <c r="I622" s="64">
        <f t="shared" si="622"/>
        <v>4111</v>
      </c>
      <c r="J622" s="61">
        <v>8720</v>
      </c>
      <c r="K622" s="62">
        <v>0</v>
      </c>
      <c r="L622" s="62">
        <v>27700</v>
      </c>
      <c r="M622" s="62">
        <v>39960</v>
      </c>
      <c r="N622" s="62">
        <v>5840</v>
      </c>
      <c r="O622" s="62">
        <v>0</v>
      </c>
      <c r="P622" s="63">
        <v>0</v>
      </c>
      <c r="Q622" s="53">
        <f t="shared" si="623"/>
        <v>82220</v>
      </c>
    </row>
    <row r="623" spans="1:17" ht="15.75" customHeight="1">
      <c r="A623" s="45" t="s">
        <v>100</v>
      </c>
      <c r="B623" s="61">
        <v>284</v>
      </c>
      <c r="C623" s="62">
        <v>0</v>
      </c>
      <c r="D623" s="62">
        <v>1040</v>
      </c>
      <c r="E623" s="62">
        <v>1161</v>
      </c>
      <c r="F623" s="62">
        <v>126</v>
      </c>
      <c r="G623" s="62">
        <v>0</v>
      </c>
      <c r="H623" s="63">
        <v>0</v>
      </c>
      <c r="I623" s="64">
        <f t="shared" si="622"/>
        <v>2611</v>
      </c>
      <c r="J623" s="61">
        <v>2840</v>
      </c>
      <c r="K623" s="62">
        <v>0</v>
      </c>
      <c r="L623" s="62">
        <v>10400</v>
      </c>
      <c r="M623" s="62">
        <v>11610</v>
      </c>
      <c r="N623" s="62">
        <v>1260</v>
      </c>
      <c r="O623" s="62">
        <v>0</v>
      </c>
      <c r="P623" s="63">
        <v>0</v>
      </c>
      <c r="Q623" s="53">
        <f t="shared" si="623"/>
        <v>26110</v>
      </c>
    </row>
    <row r="624" spans="1:17" ht="15.75" customHeight="1">
      <c r="A624" s="45" t="s">
        <v>101</v>
      </c>
      <c r="B624" s="61">
        <v>285</v>
      </c>
      <c r="C624" s="62">
        <v>0</v>
      </c>
      <c r="D624" s="62">
        <v>714</v>
      </c>
      <c r="E624" s="62">
        <v>1670</v>
      </c>
      <c r="F624" s="62">
        <v>372</v>
      </c>
      <c r="G624" s="62">
        <v>0</v>
      </c>
      <c r="H624" s="63">
        <v>0</v>
      </c>
      <c r="I624" s="64">
        <f t="shared" si="622"/>
        <v>3041</v>
      </c>
      <c r="J624" s="61">
        <v>7410</v>
      </c>
      <c r="K624" s="62">
        <v>0</v>
      </c>
      <c r="L624" s="62">
        <v>18564</v>
      </c>
      <c r="M624" s="62">
        <v>43420</v>
      </c>
      <c r="N624" s="62">
        <v>9672</v>
      </c>
      <c r="O624" s="62">
        <v>0</v>
      </c>
      <c r="P624" s="63">
        <v>0</v>
      </c>
      <c r="Q624" s="53">
        <f t="shared" si="623"/>
        <v>79066</v>
      </c>
    </row>
    <row r="625" spans="1:18" ht="15.75" customHeight="1">
      <c r="A625" s="45" t="s">
        <v>102</v>
      </c>
      <c r="B625" s="61">
        <v>287</v>
      </c>
      <c r="C625" s="62">
        <v>0</v>
      </c>
      <c r="D625" s="62">
        <v>656</v>
      </c>
      <c r="E625" s="62">
        <v>1151</v>
      </c>
      <c r="F625" s="62">
        <v>202</v>
      </c>
      <c r="G625" s="62">
        <v>0</v>
      </c>
      <c r="H625" s="63">
        <v>0</v>
      </c>
      <c r="I625" s="64">
        <f t="shared" si="622"/>
        <v>2296</v>
      </c>
      <c r="J625" s="61">
        <v>3731</v>
      </c>
      <c r="K625" s="62">
        <v>0</v>
      </c>
      <c r="L625" s="62">
        <v>8528</v>
      </c>
      <c r="M625" s="62">
        <v>14963</v>
      </c>
      <c r="N625" s="62">
        <v>2626</v>
      </c>
      <c r="O625" s="62">
        <v>0</v>
      </c>
      <c r="P625" s="63">
        <v>0</v>
      </c>
      <c r="Q625" s="53">
        <f t="shared" si="623"/>
        <v>29848</v>
      </c>
    </row>
    <row r="626" spans="1:18" ht="15.75" customHeight="1">
      <c r="A626" s="45" t="s">
        <v>103</v>
      </c>
      <c r="B626" s="61">
        <v>30</v>
      </c>
      <c r="C626" s="62">
        <v>0</v>
      </c>
      <c r="D626" s="62">
        <v>323</v>
      </c>
      <c r="E626" s="62">
        <v>652</v>
      </c>
      <c r="F626" s="62">
        <v>179</v>
      </c>
      <c r="G626" s="62">
        <v>0</v>
      </c>
      <c r="H626" s="63">
        <v>0</v>
      </c>
      <c r="I626" s="64">
        <f t="shared" si="622"/>
        <v>1184</v>
      </c>
      <c r="J626" s="61">
        <v>1380</v>
      </c>
      <c r="K626" s="62">
        <v>0</v>
      </c>
      <c r="L626" s="62">
        <v>14858</v>
      </c>
      <c r="M626" s="62">
        <v>29992</v>
      </c>
      <c r="N626" s="62">
        <v>8234</v>
      </c>
      <c r="O626" s="62">
        <v>0</v>
      </c>
      <c r="P626" s="63">
        <v>0</v>
      </c>
      <c r="Q626" s="53">
        <f t="shared" si="623"/>
        <v>54464</v>
      </c>
    </row>
    <row r="627" spans="1:18" ht="15.75" customHeight="1" thickBot="1">
      <c r="A627" s="45" t="s">
        <v>104</v>
      </c>
      <c r="B627" s="50">
        <v>26</v>
      </c>
      <c r="C627" s="51">
        <v>0</v>
      </c>
      <c r="D627" s="51">
        <v>335</v>
      </c>
      <c r="E627" s="51">
        <v>429</v>
      </c>
      <c r="F627" s="51">
        <v>90</v>
      </c>
      <c r="G627" s="51">
        <v>0</v>
      </c>
      <c r="H627" s="52">
        <v>0</v>
      </c>
      <c r="I627" s="64">
        <f t="shared" si="622"/>
        <v>880</v>
      </c>
      <c r="J627" s="61">
        <v>598</v>
      </c>
      <c r="K627" s="62">
        <v>0</v>
      </c>
      <c r="L627" s="62">
        <v>7705</v>
      </c>
      <c r="M627" s="62">
        <v>9867</v>
      </c>
      <c r="N627" s="62">
        <v>2070</v>
      </c>
      <c r="O627" s="62">
        <v>0</v>
      </c>
      <c r="P627" s="63">
        <v>0</v>
      </c>
      <c r="Q627" s="53">
        <f t="shared" si="623"/>
        <v>20240</v>
      </c>
    </row>
    <row r="628" spans="1:18" s="59" customFormat="1" ht="40.5" customHeight="1" thickBot="1">
      <c r="A628" s="67" t="s">
        <v>158</v>
      </c>
      <c r="B628" s="68">
        <f>B595+B592+B574+B571+B568+B565+B562+B559+B550+B547+B544+B539+B536+B533+B530+B521+B518+B515+B510+B507</f>
        <v>147589</v>
      </c>
      <c r="C628" s="69">
        <f t="shared" ref="C628:I628" si="624">C595+C592+C574+C571+C568+C565+C562+C559+C550+C547+C544+C539+C536+C533+C530+C521+C518+C515+C510+C507</f>
        <v>8813</v>
      </c>
      <c r="D628" s="69">
        <f t="shared" si="624"/>
        <v>1851513</v>
      </c>
      <c r="E628" s="69">
        <f t="shared" si="624"/>
        <v>471792</v>
      </c>
      <c r="F628" s="69">
        <f t="shared" si="624"/>
        <v>122927</v>
      </c>
      <c r="G628" s="69">
        <f t="shared" si="624"/>
        <v>2000</v>
      </c>
      <c r="H628" s="70">
        <f t="shared" si="624"/>
        <v>2152</v>
      </c>
      <c r="I628" s="71">
        <f t="shared" si="624"/>
        <v>2606786</v>
      </c>
      <c r="J628" s="68">
        <f>J595+J592+J574+J571+J568+J565+J562+J559+J550+J547+J544+J539+J536+J533+J530+J521+J518+J515+J510+J507</f>
        <v>885090.1</v>
      </c>
      <c r="K628" s="69">
        <f t="shared" ref="K628:Q628" si="625">K595+K592+K574+K571+K568+K565+K562+K559+K550+K547+K544+K539+K536+K533+K530+K521+K518+K515+K510+K507</f>
        <v>840058</v>
      </c>
      <c r="L628" s="69">
        <f t="shared" si="625"/>
        <v>4726066.8</v>
      </c>
      <c r="M628" s="69">
        <f t="shared" si="625"/>
        <v>3110584.5</v>
      </c>
      <c r="N628" s="69">
        <f t="shared" si="625"/>
        <v>1648666.6</v>
      </c>
      <c r="O628" s="69">
        <f t="shared" si="625"/>
        <v>5100</v>
      </c>
      <c r="P628" s="70">
        <f t="shared" si="625"/>
        <v>6639.8</v>
      </c>
      <c r="Q628" s="71">
        <f t="shared" si="625"/>
        <v>11222205.800000001</v>
      </c>
      <c r="R628" s="72"/>
    </row>
    <row r="629" spans="1:18" s="39" customFormat="1" ht="100.5" customHeight="1" thickBot="1">
      <c r="A629" s="33" t="s">
        <v>159</v>
      </c>
      <c r="B629" s="34" t="s">
        <v>119</v>
      </c>
      <c r="C629" s="35" t="s">
        <v>120</v>
      </c>
      <c r="D629" s="35" t="s">
        <v>121</v>
      </c>
      <c r="E629" s="35" t="s">
        <v>122</v>
      </c>
      <c r="F629" s="35" t="s">
        <v>123</v>
      </c>
      <c r="G629" s="35" t="s">
        <v>124</v>
      </c>
      <c r="H629" s="36" t="s">
        <v>125</v>
      </c>
      <c r="I629" s="37" t="s">
        <v>126</v>
      </c>
      <c r="J629" s="34" t="s">
        <v>127</v>
      </c>
      <c r="K629" s="34" t="s">
        <v>128</v>
      </c>
      <c r="L629" s="34" t="s">
        <v>129</v>
      </c>
      <c r="M629" s="34" t="s">
        <v>130</v>
      </c>
      <c r="N629" s="34" t="s">
        <v>131</v>
      </c>
      <c r="O629" s="34" t="s">
        <v>132</v>
      </c>
      <c r="P629" s="38" t="s">
        <v>133</v>
      </c>
      <c r="Q629" s="37" t="s">
        <v>126</v>
      </c>
    </row>
    <row r="630" spans="1:18" s="39" customFormat="1" ht="15" customHeight="1" thickBot="1">
      <c r="A630" s="40" t="s">
        <v>2</v>
      </c>
      <c r="B630" s="55">
        <f>SUM(B631:B632)</f>
        <v>479</v>
      </c>
      <c r="C630" s="55">
        <f t="shared" ref="C630:Q630" si="626">SUM(C631:C632)</f>
        <v>422</v>
      </c>
      <c r="D630" s="55">
        <f t="shared" si="626"/>
        <v>0</v>
      </c>
      <c r="E630" s="55">
        <f t="shared" si="626"/>
        <v>1195</v>
      </c>
      <c r="F630" s="55">
        <f t="shared" si="626"/>
        <v>608</v>
      </c>
      <c r="G630" s="55">
        <f t="shared" si="626"/>
        <v>0</v>
      </c>
      <c r="H630" s="110">
        <f t="shared" si="626"/>
        <v>0</v>
      </c>
      <c r="I630" s="58">
        <f t="shared" si="626"/>
        <v>2704</v>
      </c>
      <c r="J630" s="55">
        <f t="shared" si="626"/>
        <v>14972</v>
      </c>
      <c r="K630" s="55">
        <f t="shared" si="626"/>
        <v>13034</v>
      </c>
      <c r="L630" s="55">
        <f t="shared" si="626"/>
        <v>0</v>
      </c>
      <c r="M630" s="55">
        <f t="shared" si="626"/>
        <v>39995</v>
      </c>
      <c r="N630" s="55">
        <f t="shared" si="626"/>
        <v>20615</v>
      </c>
      <c r="O630" s="55">
        <f t="shared" si="626"/>
        <v>0</v>
      </c>
      <c r="P630" s="110">
        <f t="shared" si="626"/>
        <v>0</v>
      </c>
      <c r="Q630" s="58">
        <f t="shared" si="626"/>
        <v>88616</v>
      </c>
    </row>
    <row r="631" spans="1:18" ht="18" customHeight="1">
      <c r="A631" s="45" t="s">
        <v>3</v>
      </c>
      <c r="B631" s="46">
        <v>309</v>
      </c>
      <c r="C631" s="47">
        <v>264</v>
      </c>
      <c r="D631" s="47">
        <v>0</v>
      </c>
      <c r="E631" s="47">
        <v>910</v>
      </c>
      <c r="F631" s="47">
        <v>477</v>
      </c>
      <c r="G631" s="47">
        <v>0</v>
      </c>
      <c r="H631" s="48">
        <v>0</v>
      </c>
      <c r="I631" s="49">
        <f>SUM(B631:H631)</f>
        <v>1960</v>
      </c>
      <c r="J631" s="46">
        <v>11742</v>
      </c>
      <c r="K631" s="47">
        <v>10032</v>
      </c>
      <c r="L631" s="47">
        <v>0</v>
      </c>
      <c r="M631" s="47">
        <v>34580</v>
      </c>
      <c r="N631" s="47">
        <v>18126</v>
      </c>
      <c r="O631" s="47">
        <v>0</v>
      </c>
      <c r="P631" s="48">
        <v>0</v>
      </c>
      <c r="Q631" s="49">
        <f>SUM(J631:P631)</f>
        <v>74480</v>
      </c>
    </row>
    <row r="632" spans="1:18" ht="18" customHeight="1" thickBot="1">
      <c r="A632" s="45" t="s">
        <v>4</v>
      </c>
      <c r="B632" s="50">
        <v>170</v>
      </c>
      <c r="C632" s="51">
        <v>158</v>
      </c>
      <c r="D632" s="51">
        <v>0</v>
      </c>
      <c r="E632" s="51">
        <v>285</v>
      </c>
      <c r="F632" s="51">
        <v>131</v>
      </c>
      <c r="G632" s="51">
        <v>0</v>
      </c>
      <c r="H632" s="52">
        <v>0</v>
      </c>
      <c r="I632" s="53">
        <f>SUM(B632:H632)</f>
        <v>744</v>
      </c>
      <c r="J632" s="50">
        <v>3230</v>
      </c>
      <c r="K632" s="51">
        <v>3002</v>
      </c>
      <c r="L632" s="51">
        <v>0</v>
      </c>
      <c r="M632" s="51">
        <v>5415</v>
      </c>
      <c r="N632" s="51">
        <v>2489</v>
      </c>
      <c r="O632" s="51">
        <v>0</v>
      </c>
      <c r="P632" s="52">
        <v>0</v>
      </c>
      <c r="Q632" s="53">
        <f>SUM(J632:P632)</f>
        <v>14136</v>
      </c>
    </row>
    <row r="633" spans="1:18" s="59" customFormat="1" ht="16.5" customHeight="1" thickBot="1">
      <c r="A633" s="54" t="s">
        <v>5</v>
      </c>
      <c r="B633" s="55">
        <f>SUM(B634:B637)</f>
        <v>2141</v>
      </c>
      <c r="C633" s="55">
        <f t="shared" ref="C633:Q633" si="627">SUM(C634:C637)</f>
        <v>1943</v>
      </c>
      <c r="D633" s="55">
        <f t="shared" si="627"/>
        <v>0</v>
      </c>
      <c r="E633" s="55">
        <f t="shared" si="627"/>
        <v>7247</v>
      </c>
      <c r="F633" s="55">
        <f t="shared" si="627"/>
        <v>6870</v>
      </c>
      <c r="G633" s="55">
        <f t="shared" si="627"/>
        <v>0</v>
      </c>
      <c r="H633" s="110">
        <f t="shared" si="627"/>
        <v>0</v>
      </c>
      <c r="I633" s="58">
        <f t="shared" si="627"/>
        <v>18201</v>
      </c>
      <c r="J633" s="55">
        <f t="shared" si="627"/>
        <v>179281</v>
      </c>
      <c r="K633" s="55">
        <f t="shared" si="627"/>
        <v>163612</v>
      </c>
      <c r="L633" s="55">
        <f t="shared" si="627"/>
        <v>0</v>
      </c>
      <c r="M633" s="55">
        <f t="shared" si="627"/>
        <v>652281</v>
      </c>
      <c r="N633" s="55">
        <f t="shared" si="627"/>
        <v>590599</v>
      </c>
      <c r="O633" s="55">
        <f t="shared" si="627"/>
        <v>0</v>
      </c>
      <c r="P633" s="110">
        <f t="shared" si="627"/>
        <v>0</v>
      </c>
      <c r="Q633" s="58">
        <f t="shared" si="627"/>
        <v>1585773</v>
      </c>
    </row>
    <row r="634" spans="1:18" ht="19.5" customHeight="1">
      <c r="A634" s="60" t="s">
        <v>6</v>
      </c>
      <c r="B634" s="46">
        <v>446</v>
      </c>
      <c r="C634" s="47">
        <v>548</v>
      </c>
      <c r="D634" s="47">
        <v>0</v>
      </c>
      <c r="E634" s="47">
        <v>1268</v>
      </c>
      <c r="F634" s="47">
        <v>1410</v>
      </c>
      <c r="G634" s="47">
        <v>0</v>
      </c>
      <c r="H634" s="48">
        <v>0</v>
      </c>
      <c r="I634" s="49">
        <f>SUM(B634:H634)</f>
        <v>3672</v>
      </c>
      <c r="J634" s="46">
        <v>33004</v>
      </c>
      <c r="K634" s="47">
        <v>40552</v>
      </c>
      <c r="L634" s="47">
        <v>0</v>
      </c>
      <c r="M634" s="47">
        <v>93832</v>
      </c>
      <c r="N634" s="47">
        <v>104340</v>
      </c>
      <c r="O634" s="47">
        <v>0</v>
      </c>
      <c r="P634" s="48">
        <v>0</v>
      </c>
      <c r="Q634" s="49">
        <f>SUM(J634:P634)</f>
        <v>271728</v>
      </c>
    </row>
    <row r="635" spans="1:18" ht="19.5" customHeight="1">
      <c r="A635" s="60" t="s">
        <v>7</v>
      </c>
      <c r="B635" s="61">
        <v>96</v>
      </c>
      <c r="C635" s="62">
        <v>75</v>
      </c>
      <c r="D635" s="62">
        <v>0</v>
      </c>
      <c r="E635" s="62">
        <v>212</v>
      </c>
      <c r="F635" s="62">
        <v>452</v>
      </c>
      <c r="G635" s="62">
        <v>0</v>
      </c>
      <c r="H635" s="63">
        <v>0</v>
      </c>
      <c r="I635" s="64">
        <f>SUM(B635:H635)</f>
        <v>835</v>
      </c>
      <c r="J635" s="61">
        <v>3552</v>
      </c>
      <c r="K635" s="62">
        <v>2775</v>
      </c>
      <c r="L635" s="62">
        <v>0</v>
      </c>
      <c r="M635" s="62">
        <v>7844</v>
      </c>
      <c r="N635" s="62">
        <v>16724</v>
      </c>
      <c r="O635" s="62">
        <v>0</v>
      </c>
      <c r="P635" s="63">
        <v>0</v>
      </c>
      <c r="Q635" s="64">
        <f>SUM(J635:P635)</f>
        <v>30895</v>
      </c>
    </row>
    <row r="636" spans="1:18" ht="19.5" customHeight="1">
      <c r="A636" s="45" t="s">
        <v>8</v>
      </c>
      <c r="B636" s="61">
        <v>996</v>
      </c>
      <c r="C636" s="62">
        <v>867</v>
      </c>
      <c r="D636" s="62">
        <v>0</v>
      </c>
      <c r="E636" s="62">
        <v>4244</v>
      </c>
      <c r="F636" s="62">
        <v>3529</v>
      </c>
      <c r="G636" s="62">
        <v>0</v>
      </c>
      <c r="H636" s="63">
        <v>0</v>
      </c>
      <c r="I636" s="64">
        <f>SUM(B636:H636)</f>
        <v>9636</v>
      </c>
      <c r="J636" s="61">
        <v>109560</v>
      </c>
      <c r="K636" s="62">
        <v>95370</v>
      </c>
      <c r="L636" s="62">
        <v>0</v>
      </c>
      <c r="M636" s="62">
        <v>466840</v>
      </c>
      <c r="N636" s="62">
        <v>388190</v>
      </c>
      <c r="O636" s="62">
        <v>0</v>
      </c>
      <c r="P636" s="63">
        <v>0</v>
      </c>
      <c r="Q636" s="64">
        <f>SUM(J636:P636)</f>
        <v>1059960</v>
      </c>
    </row>
    <row r="637" spans="1:18" ht="19.5" customHeight="1" thickBot="1">
      <c r="A637" s="45" t="s">
        <v>9</v>
      </c>
      <c r="B637" s="61">
        <v>603</v>
      </c>
      <c r="C637" s="62">
        <v>453</v>
      </c>
      <c r="D637" s="62">
        <v>0</v>
      </c>
      <c r="E637" s="62">
        <v>1523</v>
      </c>
      <c r="F637" s="62">
        <v>1479</v>
      </c>
      <c r="G637" s="62">
        <v>0</v>
      </c>
      <c r="H637" s="63">
        <v>0</v>
      </c>
      <c r="I637" s="64">
        <f>SUM(B637:H637)</f>
        <v>4058</v>
      </c>
      <c r="J637" s="61">
        <v>33165</v>
      </c>
      <c r="K637" s="62">
        <v>24915</v>
      </c>
      <c r="L637" s="62">
        <v>0</v>
      </c>
      <c r="M637" s="62">
        <v>83765</v>
      </c>
      <c r="N637" s="62">
        <v>81345</v>
      </c>
      <c r="O637" s="62">
        <v>0</v>
      </c>
      <c r="P637" s="63">
        <v>0</v>
      </c>
      <c r="Q637" s="64">
        <f>SUM(J637:P637)</f>
        <v>223190</v>
      </c>
    </row>
    <row r="638" spans="1:18" s="59" customFormat="1" ht="16.5" customHeight="1" thickBot="1">
      <c r="A638" s="54" t="s">
        <v>10</v>
      </c>
      <c r="B638" s="55">
        <f>SUM(B639:B640)</f>
        <v>37</v>
      </c>
      <c r="C638" s="55">
        <f t="shared" ref="C638:Q638" si="628">SUM(C639:C640)</f>
        <v>83</v>
      </c>
      <c r="D638" s="55">
        <f t="shared" si="628"/>
        <v>0</v>
      </c>
      <c r="E638" s="55">
        <f t="shared" si="628"/>
        <v>208</v>
      </c>
      <c r="F638" s="55">
        <f t="shared" si="628"/>
        <v>140</v>
      </c>
      <c r="G638" s="55">
        <f t="shared" si="628"/>
        <v>0</v>
      </c>
      <c r="H638" s="110">
        <f t="shared" si="628"/>
        <v>0</v>
      </c>
      <c r="I638" s="58">
        <f t="shared" si="628"/>
        <v>468</v>
      </c>
      <c r="J638" s="55">
        <f t="shared" si="628"/>
        <v>6240</v>
      </c>
      <c r="K638" s="55">
        <f t="shared" si="628"/>
        <v>11232</v>
      </c>
      <c r="L638" s="55">
        <f t="shared" si="628"/>
        <v>0</v>
      </c>
      <c r="M638" s="55">
        <f t="shared" si="628"/>
        <v>29224</v>
      </c>
      <c r="N638" s="55">
        <f t="shared" si="628"/>
        <v>21840</v>
      </c>
      <c r="O638" s="55">
        <f t="shared" si="628"/>
        <v>0</v>
      </c>
      <c r="P638" s="110">
        <f t="shared" si="628"/>
        <v>0</v>
      </c>
      <c r="Q638" s="58">
        <f t="shared" si="628"/>
        <v>68536</v>
      </c>
    </row>
    <row r="639" spans="1:18" ht="17.25" customHeight="1">
      <c r="A639" s="60" t="s">
        <v>11</v>
      </c>
      <c r="B639" s="61">
        <v>23</v>
      </c>
      <c r="C639" s="62">
        <v>25</v>
      </c>
      <c r="D639" s="62">
        <v>0</v>
      </c>
      <c r="E639" s="62">
        <v>73</v>
      </c>
      <c r="F639" s="62">
        <v>70</v>
      </c>
      <c r="G639" s="62">
        <v>0</v>
      </c>
      <c r="H639" s="63">
        <v>0</v>
      </c>
      <c r="I639" s="64">
        <f>SUM(B639:H639)</f>
        <v>191</v>
      </c>
      <c r="J639" s="61">
        <v>4784</v>
      </c>
      <c r="K639" s="62">
        <v>5200</v>
      </c>
      <c r="L639" s="62">
        <v>0</v>
      </c>
      <c r="M639" s="62">
        <v>15184</v>
      </c>
      <c r="N639" s="62">
        <v>14560</v>
      </c>
      <c r="O639" s="62">
        <v>0</v>
      </c>
      <c r="P639" s="63">
        <v>0</v>
      </c>
      <c r="Q639" s="64">
        <f>SUM(J639:P639)</f>
        <v>39728</v>
      </c>
    </row>
    <row r="640" spans="1:18" ht="17.25" customHeight="1" thickBot="1">
      <c r="A640" s="60" t="s">
        <v>12</v>
      </c>
      <c r="B640" s="61">
        <v>14</v>
      </c>
      <c r="C640" s="62">
        <v>58</v>
      </c>
      <c r="D640" s="62">
        <v>0</v>
      </c>
      <c r="E640" s="62">
        <v>135</v>
      </c>
      <c r="F640" s="62">
        <v>70</v>
      </c>
      <c r="G640" s="62">
        <v>0</v>
      </c>
      <c r="H640" s="63">
        <v>0</v>
      </c>
      <c r="I640" s="64">
        <f>SUM(B640:H640)</f>
        <v>277</v>
      </c>
      <c r="J640" s="61">
        <v>1456</v>
      </c>
      <c r="K640" s="62">
        <v>6032</v>
      </c>
      <c r="L640" s="62">
        <v>0</v>
      </c>
      <c r="M640" s="62">
        <v>14040</v>
      </c>
      <c r="N640" s="62">
        <v>7280</v>
      </c>
      <c r="O640" s="62">
        <v>0</v>
      </c>
      <c r="P640" s="63">
        <v>0</v>
      </c>
      <c r="Q640" s="64">
        <f>SUM(J640:P640)</f>
        <v>28808</v>
      </c>
    </row>
    <row r="641" spans="1:17" s="59" customFormat="1" ht="16.5" customHeight="1" thickBot="1">
      <c r="A641" s="54" t="s">
        <v>13</v>
      </c>
      <c r="B641" s="55">
        <f>SUM(B642:B643)</f>
        <v>44</v>
      </c>
      <c r="C641" s="55">
        <f t="shared" ref="C641:Q641" si="629">SUM(C642:C643)</f>
        <v>83</v>
      </c>
      <c r="D641" s="55">
        <f t="shared" si="629"/>
        <v>0</v>
      </c>
      <c r="E641" s="55">
        <f t="shared" si="629"/>
        <v>188</v>
      </c>
      <c r="F641" s="55">
        <f t="shared" si="629"/>
        <v>151</v>
      </c>
      <c r="G641" s="55">
        <f t="shared" si="629"/>
        <v>0</v>
      </c>
      <c r="H641" s="110">
        <f t="shared" si="629"/>
        <v>0</v>
      </c>
      <c r="I641" s="58">
        <f t="shared" si="629"/>
        <v>466</v>
      </c>
      <c r="J641" s="55">
        <f t="shared" si="629"/>
        <v>8607</v>
      </c>
      <c r="K641" s="55">
        <f t="shared" si="629"/>
        <v>18573</v>
      </c>
      <c r="L641" s="55">
        <f t="shared" si="629"/>
        <v>0</v>
      </c>
      <c r="M641" s="55">
        <f t="shared" si="629"/>
        <v>38203</v>
      </c>
      <c r="N641" s="55">
        <f t="shared" si="629"/>
        <v>32012</v>
      </c>
      <c r="O641" s="55">
        <f t="shared" si="629"/>
        <v>0</v>
      </c>
      <c r="P641" s="110">
        <f t="shared" si="629"/>
        <v>0</v>
      </c>
      <c r="Q641" s="58">
        <f t="shared" si="629"/>
        <v>97395</v>
      </c>
    </row>
    <row r="642" spans="1:17" ht="17.25" customHeight="1">
      <c r="A642" s="60" t="s">
        <v>14</v>
      </c>
      <c r="B642" s="61">
        <v>13</v>
      </c>
      <c r="C642" s="62">
        <v>40</v>
      </c>
      <c r="D642" s="62">
        <v>0</v>
      </c>
      <c r="E642" s="62">
        <v>65</v>
      </c>
      <c r="F642" s="62">
        <v>61</v>
      </c>
      <c r="G642" s="62">
        <v>0</v>
      </c>
      <c r="H642" s="63">
        <v>0</v>
      </c>
      <c r="I642" s="64">
        <f>SUM(B642:H642)</f>
        <v>179</v>
      </c>
      <c r="J642" s="61">
        <v>3926</v>
      </c>
      <c r="K642" s="62">
        <v>12080</v>
      </c>
      <c r="L642" s="62">
        <v>0</v>
      </c>
      <c r="M642" s="62">
        <v>19630</v>
      </c>
      <c r="N642" s="62">
        <v>18422</v>
      </c>
      <c r="O642" s="62">
        <v>0</v>
      </c>
      <c r="P642" s="63">
        <v>0</v>
      </c>
      <c r="Q642" s="64">
        <f>SUM(J642:P642)</f>
        <v>54058</v>
      </c>
    </row>
    <row r="643" spans="1:17" ht="17.25" customHeight="1" thickBot="1">
      <c r="A643" s="60" t="s">
        <v>15</v>
      </c>
      <c r="B643" s="61">
        <v>31</v>
      </c>
      <c r="C643" s="62">
        <v>43</v>
      </c>
      <c r="D643" s="62">
        <v>0</v>
      </c>
      <c r="E643" s="62">
        <v>123</v>
      </c>
      <c r="F643" s="62">
        <v>90</v>
      </c>
      <c r="G643" s="62">
        <v>0</v>
      </c>
      <c r="H643" s="63">
        <v>0</v>
      </c>
      <c r="I643" s="64">
        <f>SUM(B643:H643)</f>
        <v>287</v>
      </c>
      <c r="J643" s="61">
        <v>4681</v>
      </c>
      <c r="K643" s="62">
        <v>6493</v>
      </c>
      <c r="L643" s="62">
        <v>0</v>
      </c>
      <c r="M643" s="62">
        <v>18573</v>
      </c>
      <c r="N643" s="62">
        <v>13590</v>
      </c>
      <c r="O643" s="62">
        <v>0</v>
      </c>
      <c r="P643" s="63">
        <v>0</v>
      </c>
      <c r="Q643" s="64">
        <f>SUM(J643:P643)</f>
        <v>43337</v>
      </c>
    </row>
    <row r="644" spans="1:17" s="59" customFormat="1" ht="16.5" customHeight="1" thickBot="1">
      <c r="A644" s="54" t="s">
        <v>16</v>
      </c>
      <c r="B644" s="55">
        <f>SUM(B645:B652)</f>
        <v>16</v>
      </c>
      <c r="C644" s="55">
        <f t="shared" ref="C644:Q644" si="630">SUM(C645:C652)</f>
        <v>94</v>
      </c>
      <c r="D644" s="55">
        <f t="shared" si="630"/>
        <v>0</v>
      </c>
      <c r="E644" s="55">
        <f t="shared" si="630"/>
        <v>213</v>
      </c>
      <c r="F644" s="55">
        <f t="shared" si="630"/>
        <v>78</v>
      </c>
      <c r="G644" s="55">
        <f t="shared" si="630"/>
        <v>0</v>
      </c>
      <c r="H644" s="110">
        <f t="shared" si="630"/>
        <v>0</v>
      </c>
      <c r="I644" s="58">
        <f t="shared" si="630"/>
        <v>401</v>
      </c>
      <c r="J644" s="55">
        <f t="shared" si="630"/>
        <v>4281</v>
      </c>
      <c r="K644" s="55">
        <f t="shared" si="630"/>
        <v>24621</v>
      </c>
      <c r="L644" s="55">
        <f t="shared" si="630"/>
        <v>0</v>
      </c>
      <c r="M644" s="55">
        <f t="shared" si="630"/>
        <v>51741</v>
      </c>
      <c r="N644" s="55">
        <f t="shared" si="630"/>
        <v>19962</v>
      </c>
      <c r="O644" s="55">
        <f t="shared" si="630"/>
        <v>0</v>
      </c>
      <c r="P644" s="110">
        <f t="shared" si="630"/>
        <v>0</v>
      </c>
      <c r="Q644" s="58">
        <f t="shared" si="630"/>
        <v>100605</v>
      </c>
    </row>
    <row r="645" spans="1:17" ht="18" customHeight="1">
      <c r="A645" s="45" t="s">
        <v>160</v>
      </c>
      <c r="B645" s="61">
        <v>4</v>
      </c>
      <c r="C645" s="62">
        <v>9</v>
      </c>
      <c r="D645" s="62">
        <v>0</v>
      </c>
      <c r="E645" s="62">
        <v>6</v>
      </c>
      <c r="F645" s="62">
        <v>6</v>
      </c>
      <c r="G645" s="62">
        <v>0</v>
      </c>
      <c r="H645" s="63">
        <v>0</v>
      </c>
      <c r="I645" s="64">
        <f t="shared" ref="I645:I652" si="631">SUM(B645:H645)</f>
        <v>25</v>
      </c>
      <c r="J645" s="61">
        <v>1040</v>
      </c>
      <c r="K645" s="62">
        <v>2340</v>
      </c>
      <c r="L645" s="62">
        <v>0</v>
      </c>
      <c r="M645" s="62">
        <v>1560</v>
      </c>
      <c r="N645" s="62">
        <v>1560</v>
      </c>
      <c r="O645" s="62">
        <v>0</v>
      </c>
      <c r="P645" s="63">
        <v>0</v>
      </c>
      <c r="Q645" s="64">
        <f t="shared" ref="Q645:Q652" si="632">SUM(J645:P645)</f>
        <v>6500</v>
      </c>
    </row>
    <row r="646" spans="1:17" ht="18" customHeight="1">
      <c r="A646" s="45" t="s">
        <v>161</v>
      </c>
      <c r="B646" s="61">
        <v>0</v>
      </c>
      <c r="C646" s="62">
        <v>1</v>
      </c>
      <c r="D646" s="62">
        <v>0</v>
      </c>
      <c r="E646" s="62">
        <v>6</v>
      </c>
      <c r="F646" s="62">
        <v>3</v>
      </c>
      <c r="G646" s="62">
        <v>0</v>
      </c>
      <c r="H646" s="63">
        <v>0</v>
      </c>
      <c r="I646" s="64">
        <f t="shared" si="631"/>
        <v>10</v>
      </c>
      <c r="J646" s="61">
        <v>0</v>
      </c>
      <c r="K646" s="62">
        <v>130</v>
      </c>
      <c r="L646" s="62">
        <v>0</v>
      </c>
      <c r="M646" s="62">
        <v>780</v>
      </c>
      <c r="N646" s="62">
        <v>390</v>
      </c>
      <c r="O646" s="62">
        <v>0</v>
      </c>
      <c r="P646" s="63">
        <v>0</v>
      </c>
      <c r="Q646" s="64">
        <f t="shared" si="632"/>
        <v>1300</v>
      </c>
    </row>
    <row r="647" spans="1:17" ht="18" customHeight="1">
      <c r="A647" s="45" t="s">
        <v>19</v>
      </c>
      <c r="B647" s="61">
        <v>1</v>
      </c>
      <c r="C647" s="62">
        <v>5</v>
      </c>
      <c r="D647" s="62">
        <v>0</v>
      </c>
      <c r="E647" s="62">
        <v>6</v>
      </c>
      <c r="F647" s="62">
        <v>3</v>
      </c>
      <c r="G647" s="62">
        <v>0</v>
      </c>
      <c r="H647" s="63">
        <v>0</v>
      </c>
      <c r="I647" s="64">
        <f t="shared" si="631"/>
        <v>15</v>
      </c>
      <c r="J647" s="61">
        <v>400</v>
      </c>
      <c r="K647" s="62">
        <v>2000</v>
      </c>
      <c r="L647" s="62">
        <v>0</v>
      </c>
      <c r="M647" s="62">
        <v>2400</v>
      </c>
      <c r="N647" s="62">
        <v>1200</v>
      </c>
      <c r="O647" s="62">
        <v>0</v>
      </c>
      <c r="P647" s="63">
        <v>0</v>
      </c>
      <c r="Q647" s="64">
        <f t="shared" si="632"/>
        <v>6000</v>
      </c>
    </row>
    <row r="648" spans="1:17" ht="18" customHeight="1">
      <c r="A648" s="45" t="s">
        <v>20</v>
      </c>
      <c r="B648" s="61">
        <v>2</v>
      </c>
      <c r="C648" s="62">
        <v>23</v>
      </c>
      <c r="D648" s="62">
        <v>0</v>
      </c>
      <c r="E648" s="62">
        <v>72</v>
      </c>
      <c r="F648" s="62">
        <v>24</v>
      </c>
      <c r="G648" s="62">
        <v>0</v>
      </c>
      <c r="H648" s="63">
        <v>0</v>
      </c>
      <c r="I648" s="64">
        <f t="shared" si="631"/>
        <v>121</v>
      </c>
      <c r="J648" s="61">
        <v>400</v>
      </c>
      <c r="K648" s="62">
        <v>4600</v>
      </c>
      <c r="L648" s="62">
        <v>0</v>
      </c>
      <c r="M648" s="62">
        <v>14400</v>
      </c>
      <c r="N648" s="62">
        <v>4800</v>
      </c>
      <c r="O648" s="62">
        <v>0</v>
      </c>
      <c r="P648" s="63">
        <v>0</v>
      </c>
      <c r="Q648" s="64">
        <f t="shared" si="632"/>
        <v>24200</v>
      </c>
    </row>
    <row r="649" spans="1:17" ht="18" customHeight="1">
      <c r="A649" s="45" t="s">
        <v>21</v>
      </c>
      <c r="B649" s="61">
        <v>4</v>
      </c>
      <c r="C649" s="62">
        <v>15</v>
      </c>
      <c r="D649" s="62">
        <v>0</v>
      </c>
      <c r="E649" s="62">
        <v>5</v>
      </c>
      <c r="F649" s="62">
        <v>8</v>
      </c>
      <c r="G649" s="62">
        <v>0</v>
      </c>
      <c r="H649" s="63">
        <v>0</v>
      </c>
      <c r="I649" s="64">
        <f t="shared" si="631"/>
        <v>32</v>
      </c>
      <c r="J649" s="61">
        <v>1216</v>
      </c>
      <c r="K649" s="62">
        <v>4560</v>
      </c>
      <c r="L649" s="62">
        <v>0</v>
      </c>
      <c r="M649" s="62">
        <v>1520</v>
      </c>
      <c r="N649" s="62">
        <v>2432</v>
      </c>
      <c r="O649" s="62">
        <v>0</v>
      </c>
      <c r="P649" s="63">
        <v>0</v>
      </c>
      <c r="Q649" s="64">
        <f t="shared" si="632"/>
        <v>9728</v>
      </c>
    </row>
    <row r="650" spans="1:17" ht="18" customHeight="1">
      <c r="A650" s="45" t="s">
        <v>22</v>
      </c>
      <c r="B650" s="61">
        <v>0</v>
      </c>
      <c r="C650" s="62">
        <v>3</v>
      </c>
      <c r="D650" s="62">
        <v>0</v>
      </c>
      <c r="E650" s="62">
        <v>3</v>
      </c>
      <c r="F650" s="62">
        <v>5</v>
      </c>
      <c r="G650" s="62">
        <v>0</v>
      </c>
      <c r="H650" s="63">
        <v>0</v>
      </c>
      <c r="I650" s="64">
        <f t="shared" si="631"/>
        <v>11</v>
      </c>
      <c r="J650" s="61">
        <v>0</v>
      </c>
      <c r="K650" s="62">
        <v>456</v>
      </c>
      <c r="L650" s="62">
        <v>0</v>
      </c>
      <c r="M650" s="62">
        <v>456</v>
      </c>
      <c r="N650" s="62">
        <v>760</v>
      </c>
      <c r="O650" s="62">
        <v>0</v>
      </c>
      <c r="P650" s="63">
        <v>0</v>
      </c>
      <c r="Q650" s="64">
        <f t="shared" si="632"/>
        <v>1672</v>
      </c>
    </row>
    <row r="651" spans="1:17" ht="18" customHeight="1">
      <c r="A651" s="45" t="s">
        <v>23</v>
      </c>
      <c r="B651" s="61">
        <v>0</v>
      </c>
      <c r="C651" s="62">
        <v>5</v>
      </c>
      <c r="D651" s="62">
        <v>0</v>
      </c>
      <c r="E651" s="62">
        <v>10</v>
      </c>
      <c r="F651" s="62">
        <v>7</v>
      </c>
      <c r="G651" s="62">
        <v>0</v>
      </c>
      <c r="H651" s="63">
        <v>0</v>
      </c>
      <c r="I651" s="64">
        <f t="shared" si="631"/>
        <v>22</v>
      </c>
      <c r="J651" s="61">
        <v>0</v>
      </c>
      <c r="K651" s="62">
        <v>2450</v>
      </c>
      <c r="L651" s="62">
        <v>0</v>
      </c>
      <c r="M651" s="62">
        <v>4900</v>
      </c>
      <c r="N651" s="62">
        <v>3430</v>
      </c>
      <c r="O651" s="62">
        <v>0</v>
      </c>
      <c r="P651" s="63">
        <v>0</v>
      </c>
      <c r="Q651" s="64">
        <f t="shared" si="632"/>
        <v>10780</v>
      </c>
    </row>
    <row r="652" spans="1:17" ht="18" customHeight="1" thickBot="1">
      <c r="A652" s="45" t="s">
        <v>24</v>
      </c>
      <c r="B652" s="61">
        <v>5</v>
      </c>
      <c r="C652" s="62">
        <v>33</v>
      </c>
      <c r="D652" s="62">
        <v>0</v>
      </c>
      <c r="E652" s="62">
        <v>105</v>
      </c>
      <c r="F652" s="62">
        <v>22</v>
      </c>
      <c r="G652" s="62">
        <v>0</v>
      </c>
      <c r="H652" s="63">
        <v>0</v>
      </c>
      <c r="I652" s="64">
        <f t="shared" si="631"/>
        <v>165</v>
      </c>
      <c r="J652" s="61">
        <v>1225</v>
      </c>
      <c r="K652" s="62">
        <v>8085</v>
      </c>
      <c r="L652" s="62">
        <v>0</v>
      </c>
      <c r="M652" s="62">
        <v>25725</v>
      </c>
      <c r="N652" s="62">
        <v>5390</v>
      </c>
      <c r="O652" s="62">
        <v>0</v>
      </c>
      <c r="P652" s="63">
        <v>0</v>
      </c>
      <c r="Q652" s="64">
        <f t="shared" si="632"/>
        <v>40425</v>
      </c>
    </row>
    <row r="653" spans="1:17" s="59" customFormat="1" ht="16.5" customHeight="1" thickBot="1">
      <c r="A653" s="54" t="s">
        <v>25</v>
      </c>
      <c r="B653" s="55">
        <f>SUM(B654:B655)</f>
        <v>10</v>
      </c>
      <c r="C653" s="55">
        <f t="shared" ref="C653:Q653" si="633">SUM(C654:C655)</f>
        <v>36</v>
      </c>
      <c r="D653" s="55">
        <f t="shared" si="633"/>
        <v>0</v>
      </c>
      <c r="E653" s="55">
        <f t="shared" si="633"/>
        <v>47</v>
      </c>
      <c r="F653" s="55">
        <f t="shared" si="633"/>
        <v>36</v>
      </c>
      <c r="G653" s="55">
        <f t="shared" si="633"/>
        <v>0</v>
      </c>
      <c r="H653" s="110">
        <f t="shared" si="633"/>
        <v>0</v>
      </c>
      <c r="I653" s="58">
        <f t="shared" si="633"/>
        <v>129</v>
      </c>
      <c r="J653" s="55">
        <f t="shared" si="633"/>
        <v>3080</v>
      </c>
      <c r="K653" s="55">
        <f t="shared" si="633"/>
        <v>15120</v>
      </c>
      <c r="L653" s="55">
        <f t="shared" si="633"/>
        <v>0</v>
      </c>
      <c r="M653" s="55">
        <f t="shared" si="633"/>
        <v>20720</v>
      </c>
      <c r="N653" s="55">
        <f t="shared" si="633"/>
        <v>16240</v>
      </c>
      <c r="O653" s="55">
        <f t="shared" si="633"/>
        <v>0</v>
      </c>
      <c r="P653" s="110">
        <f t="shared" si="633"/>
        <v>0</v>
      </c>
      <c r="Q653" s="58">
        <f t="shared" si="633"/>
        <v>55160</v>
      </c>
    </row>
    <row r="654" spans="1:17" ht="18" customHeight="1">
      <c r="A654" s="60" t="s">
        <v>26</v>
      </c>
      <c r="B654" s="61">
        <v>1</v>
      </c>
      <c r="C654" s="62">
        <v>18</v>
      </c>
      <c r="D654" s="62">
        <v>0</v>
      </c>
      <c r="E654" s="62">
        <v>27</v>
      </c>
      <c r="F654" s="62">
        <v>22</v>
      </c>
      <c r="G654" s="62">
        <v>0</v>
      </c>
      <c r="H654" s="63">
        <v>0</v>
      </c>
      <c r="I654" s="64">
        <f>SUM(B654:H654)</f>
        <v>68</v>
      </c>
      <c r="J654" s="61">
        <v>560</v>
      </c>
      <c r="K654" s="62">
        <v>10080</v>
      </c>
      <c r="L654" s="62">
        <v>0</v>
      </c>
      <c r="M654" s="62">
        <v>15120</v>
      </c>
      <c r="N654" s="62">
        <v>12320</v>
      </c>
      <c r="O654" s="62">
        <v>0</v>
      </c>
      <c r="P654" s="63">
        <v>0</v>
      </c>
      <c r="Q654" s="64">
        <f>SUM(J654:P654)</f>
        <v>38080</v>
      </c>
    </row>
    <row r="655" spans="1:17" ht="18" customHeight="1" thickBot="1">
      <c r="A655" s="60" t="s">
        <v>27</v>
      </c>
      <c r="B655" s="61">
        <v>9</v>
      </c>
      <c r="C655" s="62">
        <v>18</v>
      </c>
      <c r="D655" s="62">
        <v>0</v>
      </c>
      <c r="E655" s="62">
        <v>20</v>
      </c>
      <c r="F655" s="62">
        <v>14</v>
      </c>
      <c r="G655" s="62">
        <v>0</v>
      </c>
      <c r="H655" s="63">
        <v>0</v>
      </c>
      <c r="I655" s="64">
        <f>SUM(B655:H655)</f>
        <v>61</v>
      </c>
      <c r="J655" s="61">
        <v>2520</v>
      </c>
      <c r="K655" s="62">
        <v>5040</v>
      </c>
      <c r="L655" s="62">
        <v>0</v>
      </c>
      <c r="M655" s="62">
        <v>5600</v>
      </c>
      <c r="N655" s="62">
        <v>3920</v>
      </c>
      <c r="O655" s="62">
        <v>0</v>
      </c>
      <c r="P655" s="63">
        <v>0</v>
      </c>
      <c r="Q655" s="64">
        <f>SUM(J655:P655)</f>
        <v>17080</v>
      </c>
    </row>
    <row r="656" spans="1:17" s="59" customFormat="1" ht="16.5" customHeight="1" thickBot="1">
      <c r="A656" s="54" t="s">
        <v>28</v>
      </c>
      <c r="B656" s="55">
        <f>SUM(B657:B658)</f>
        <v>2</v>
      </c>
      <c r="C656" s="55">
        <f t="shared" ref="C656:Q656" si="634">SUM(C657:C658)</f>
        <v>9</v>
      </c>
      <c r="D656" s="55">
        <f t="shared" si="634"/>
        <v>0</v>
      </c>
      <c r="E656" s="55">
        <f t="shared" si="634"/>
        <v>23</v>
      </c>
      <c r="F656" s="55">
        <f t="shared" si="634"/>
        <v>11</v>
      </c>
      <c r="G656" s="55">
        <f t="shared" si="634"/>
        <v>0</v>
      </c>
      <c r="H656" s="110">
        <f t="shared" si="634"/>
        <v>0</v>
      </c>
      <c r="I656" s="58">
        <f t="shared" si="634"/>
        <v>45</v>
      </c>
      <c r="J656" s="55">
        <f t="shared" si="634"/>
        <v>1050</v>
      </c>
      <c r="K656" s="55">
        <f t="shared" si="634"/>
        <v>7350</v>
      </c>
      <c r="L656" s="55">
        <f t="shared" si="634"/>
        <v>0</v>
      </c>
      <c r="M656" s="55">
        <f t="shared" si="634"/>
        <v>17850</v>
      </c>
      <c r="N656" s="55">
        <f t="shared" si="634"/>
        <v>8925</v>
      </c>
      <c r="O656" s="55">
        <f t="shared" si="634"/>
        <v>0</v>
      </c>
      <c r="P656" s="110">
        <f t="shared" si="634"/>
        <v>0</v>
      </c>
      <c r="Q656" s="58">
        <f t="shared" si="634"/>
        <v>35175</v>
      </c>
    </row>
    <row r="657" spans="1:17" ht="18" customHeight="1">
      <c r="A657" s="60" t="s">
        <v>29</v>
      </c>
      <c r="B657" s="61">
        <v>0</v>
      </c>
      <c r="C657" s="62">
        <v>5</v>
      </c>
      <c r="D657" s="62">
        <v>0</v>
      </c>
      <c r="E657" s="62">
        <v>11</v>
      </c>
      <c r="F657" s="62">
        <v>6</v>
      </c>
      <c r="G657" s="62">
        <v>0</v>
      </c>
      <c r="H657" s="63">
        <v>0</v>
      </c>
      <c r="I657" s="64">
        <f>SUM(B657:H657)</f>
        <v>22</v>
      </c>
      <c r="J657" s="61">
        <v>0</v>
      </c>
      <c r="K657" s="62">
        <v>5250</v>
      </c>
      <c r="L657" s="62">
        <v>0</v>
      </c>
      <c r="M657" s="62">
        <v>11550</v>
      </c>
      <c r="N657" s="62">
        <v>6300</v>
      </c>
      <c r="O657" s="62">
        <v>0</v>
      </c>
      <c r="P657" s="63">
        <v>0</v>
      </c>
      <c r="Q657" s="64">
        <f>SUM(J657:P657)</f>
        <v>23100</v>
      </c>
    </row>
    <row r="658" spans="1:17" ht="18" customHeight="1" thickBot="1">
      <c r="A658" s="60" t="s">
        <v>30</v>
      </c>
      <c r="B658" s="61">
        <v>2</v>
      </c>
      <c r="C658" s="62">
        <v>4</v>
      </c>
      <c r="D658" s="62">
        <v>0</v>
      </c>
      <c r="E658" s="62">
        <v>12</v>
      </c>
      <c r="F658" s="62">
        <v>5</v>
      </c>
      <c r="G658" s="62">
        <v>0</v>
      </c>
      <c r="H658" s="63">
        <v>0</v>
      </c>
      <c r="I658" s="64">
        <f>SUM(B658:H658)</f>
        <v>23</v>
      </c>
      <c r="J658" s="61">
        <v>1050</v>
      </c>
      <c r="K658" s="62">
        <v>2100</v>
      </c>
      <c r="L658" s="62">
        <v>0</v>
      </c>
      <c r="M658" s="62">
        <v>6300</v>
      </c>
      <c r="N658" s="62">
        <v>2625</v>
      </c>
      <c r="O658" s="62">
        <v>0</v>
      </c>
      <c r="P658" s="63">
        <v>0</v>
      </c>
      <c r="Q658" s="64">
        <f>SUM(J658:P658)</f>
        <v>12075</v>
      </c>
    </row>
    <row r="659" spans="1:17" s="59" customFormat="1" ht="26.25" customHeight="1" thickBot="1">
      <c r="A659" s="54" t="s">
        <v>31</v>
      </c>
      <c r="B659" s="55">
        <f>SUM(B660:B661)</f>
        <v>432</v>
      </c>
      <c r="C659" s="55">
        <f t="shared" ref="C659:Q659" si="635">SUM(C660:C661)</f>
        <v>736</v>
      </c>
      <c r="D659" s="55">
        <f t="shared" si="635"/>
        <v>0</v>
      </c>
      <c r="E659" s="55">
        <f t="shared" si="635"/>
        <v>789</v>
      </c>
      <c r="F659" s="55">
        <f t="shared" si="635"/>
        <v>353</v>
      </c>
      <c r="G659" s="55">
        <f t="shared" si="635"/>
        <v>0</v>
      </c>
      <c r="H659" s="110">
        <f t="shared" si="635"/>
        <v>0</v>
      </c>
      <c r="I659" s="58">
        <f t="shared" si="635"/>
        <v>2310</v>
      </c>
      <c r="J659" s="55">
        <f t="shared" si="635"/>
        <v>12240</v>
      </c>
      <c r="K659" s="55">
        <f t="shared" si="635"/>
        <v>20940</v>
      </c>
      <c r="L659" s="55">
        <f t="shared" si="635"/>
        <v>0</v>
      </c>
      <c r="M659" s="55">
        <f t="shared" si="635"/>
        <v>22395</v>
      </c>
      <c r="N659" s="55">
        <f t="shared" si="635"/>
        <v>9555</v>
      </c>
      <c r="O659" s="55">
        <f t="shared" si="635"/>
        <v>0</v>
      </c>
      <c r="P659" s="110">
        <f t="shared" si="635"/>
        <v>0</v>
      </c>
      <c r="Q659" s="58">
        <f t="shared" si="635"/>
        <v>65130</v>
      </c>
    </row>
    <row r="660" spans="1:17" ht="18" customHeight="1">
      <c r="A660" s="45" t="s">
        <v>32</v>
      </c>
      <c r="B660" s="61">
        <v>384</v>
      </c>
      <c r="C660" s="62">
        <v>660</v>
      </c>
      <c r="D660" s="62">
        <v>0</v>
      </c>
      <c r="E660" s="62">
        <v>704</v>
      </c>
      <c r="F660" s="62">
        <v>284</v>
      </c>
      <c r="G660" s="62">
        <v>0</v>
      </c>
      <c r="H660" s="63">
        <v>0</v>
      </c>
      <c r="I660" s="64">
        <f>SUM(B660:H660)</f>
        <v>2032</v>
      </c>
      <c r="J660" s="61">
        <v>11520</v>
      </c>
      <c r="K660" s="62">
        <v>19800</v>
      </c>
      <c r="L660" s="62">
        <v>0</v>
      </c>
      <c r="M660" s="62">
        <v>21120</v>
      </c>
      <c r="N660" s="62">
        <v>8520</v>
      </c>
      <c r="O660" s="62">
        <v>0</v>
      </c>
      <c r="P660" s="63">
        <v>0</v>
      </c>
      <c r="Q660" s="64">
        <f>SUM(J660:P660)</f>
        <v>60960</v>
      </c>
    </row>
    <row r="661" spans="1:17" ht="18" customHeight="1" thickBot="1">
      <c r="A661" s="45" t="s">
        <v>33</v>
      </c>
      <c r="B661" s="61">
        <v>48</v>
      </c>
      <c r="C661" s="62">
        <v>76</v>
      </c>
      <c r="D661" s="62">
        <v>0</v>
      </c>
      <c r="E661" s="62">
        <v>85</v>
      </c>
      <c r="F661" s="62">
        <v>69</v>
      </c>
      <c r="G661" s="62">
        <v>0</v>
      </c>
      <c r="H661" s="63">
        <v>0</v>
      </c>
      <c r="I661" s="64">
        <f>SUM(B661:H661)</f>
        <v>278</v>
      </c>
      <c r="J661" s="61">
        <v>720</v>
      </c>
      <c r="K661" s="62">
        <v>1140</v>
      </c>
      <c r="L661" s="62">
        <v>0</v>
      </c>
      <c r="M661" s="62">
        <v>1275</v>
      </c>
      <c r="N661" s="62">
        <v>1035</v>
      </c>
      <c r="O661" s="62">
        <v>0</v>
      </c>
      <c r="P661" s="63">
        <v>0</v>
      </c>
      <c r="Q661" s="64">
        <f>SUM(J661:P661)</f>
        <v>4170</v>
      </c>
    </row>
    <row r="662" spans="1:17" s="59" customFormat="1" ht="26.25" customHeight="1" thickBot="1">
      <c r="A662" s="54" t="s">
        <v>34</v>
      </c>
      <c r="B662" s="55">
        <f>SUM(B663:B666)</f>
        <v>2279</v>
      </c>
      <c r="C662" s="55">
        <f t="shared" ref="C662:Q662" si="636">SUM(C663:C666)</f>
        <v>3909</v>
      </c>
      <c r="D662" s="55">
        <f t="shared" si="636"/>
        <v>0</v>
      </c>
      <c r="E662" s="55">
        <f t="shared" si="636"/>
        <v>6107</v>
      </c>
      <c r="F662" s="55">
        <f t="shared" si="636"/>
        <v>5227</v>
      </c>
      <c r="G662" s="55">
        <f t="shared" si="636"/>
        <v>0</v>
      </c>
      <c r="H662" s="110">
        <f t="shared" si="636"/>
        <v>0</v>
      </c>
      <c r="I662" s="58">
        <f t="shared" si="636"/>
        <v>17522</v>
      </c>
      <c r="J662" s="55">
        <f t="shared" si="636"/>
        <v>176295</v>
      </c>
      <c r="K662" s="55">
        <f t="shared" si="636"/>
        <v>291345</v>
      </c>
      <c r="L662" s="55">
        <f t="shared" si="636"/>
        <v>0</v>
      </c>
      <c r="M662" s="55">
        <f t="shared" si="636"/>
        <v>469635</v>
      </c>
      <c r="N662" s="55">
        <f t="shared" si="636"/>
        <v>367320</v>
      </c>
      <c r="O662" s="55">
        <f t="shared" si="636"/>
        <v>0</v>
      </c>
      <c r="P662" s="110">
        <f t="shared" si="636"/>
        <v>0</v>
      </c>
      <c r="Q662" s="58">
        <f t="shared" si="636"/>
        <v>1304595</v>
      </c>
    </row>
    <row r="663" spans="1:17" ht="18" customHeight="1">
      <c r="A663" s="60" t="s">
        <v>35</v>
      </c>
      <c r="B663" s="61">
        <v>575</v>
      </c>
      <c r="C663" s="62">
        <v>1333</v>
      </c>
      <c r="D663" s="62">
        <v>0</v>
      </c>
      <c r="E663" s="62">
        <v>1485</v>
      </c>
      <c r="F663" s="62">
        <v>1421</v>
      </c>
      <c r="G663" s="62">
        <v>0</v>
      </c>
      <c r="H663" s="63">
        <v>0</v>
      </c>
      <c r="I663" s="64">
        <f>SUM(B663:H663)</f>
        <v>4814</v>
      </c>
      <c r="J663" s="61">
        <v>34500</v>
      </c>
      <c r="K663" s="62">
        <v>79980</v>
      </c>
      <c r="L663" s="62">
        <v>0</v>
      </c>
      <c r="M663" s="62">
        <v>89100</v>
      </c>
      <c r="N663" s="62">
        <v>85260</v>
      </c>
      <c r="O663" s="62">
        <v>0</v>
      </c>
      <c r="P663" s="63">
        <v>0</v>
      </c>
      <c r="Q663" s="64">
        <f>SUM(J663:P663)</f>
        <v>288840</v>
      </c>
    </row>
    <row r="664" spans="1:17" ht="18" customHeight="1">
      <c r="A664" s="60" t="s">
        <v>36</v>
      </c>
      <c r="B664" s="61">
        <v>33</v>
      </c>
      <c r="C664" s="62">
        <v>69</v>
      </c>
      <c r="D664" s="62">
        <v>0</v>
      </c>
      <c r="E664" s="62">
        <v>95</v>
      </c>
      <c r="F664" s="62">
        <v>255</v>
      </c>
      <c r="G664" s="62">
        <v>0</v>
      </c>
      <c r="H664" s="63">
        <v>0</v>
      </c>
      <c r="I664" s="64">
        <f>SUM(B664:H664)</f>
        <v>452</v>
      </c>
      <c r="J664" s="61">
        <v>990</v>
      </c>
      <c r="K664" s="62">
        <v>2070</v>
      </c>
      <c r="L664" s="62">
        <v>0</v>
      </c>
      <c r="M664" s="62">
        <v>2850</v>
      </c>
      <c r="N664" s="62">
        <v>7650</v>
      </c>
      <c r="O664" s="62">
        <v>0</v>
      </c>
      <c r="P664" s="63">
        <v>0</v>
      </c>
      <c r="Q664" s="64">
        <f>SUM(J664:P664)</f>
        <v>13560</v>
      </c>
    </row>
    <row r="665" spans="1:17" ht="18" customHeight="1">
      <c r="A665" s="45" t="s">
        <v>37</v>
      </c>
      <c r="B665" s="61">
        <v>1458</v>
      </c>
      <c r="C665" s="62">
        <v>2144</v>
      </c>
      <c r="D665" s="62">
        <v>0</v>
      </c>
      <c r="E665" s="62">
        <v>3866</v>
      </c>
      <c r="F665" s="62">
        <v>2547</v>
      </c>
      <c r="G665" s="62">
        <v>0</v>
      </c>
      <c r="H665" s="63">
        <v>0</v>
      </c>
      <c r="I665" s="64">
        <f>SUM(B665:H665)</f>
        <v>10015</v>
      </c>
      <c r="J665" s="61">
        <v>131220</v>
      </c>
      <c r="K665" s="62">
        <v>192960</v>
      </c>
      <c r="L665" s="62">
        <v>0</v>
      </c>
      <c r="M665" s="62">
        <v>347940</v>
      </c>
      <c r="N665" s="62">
        <v>229230</v>
      </c>
      <c r="O665" s="62">
        <v>0</v>
      </c>
      <c r="P665" s="63">
        <v>0</v>
      </c>
      <c r="Q665" s="64">
        <f>SUM(J665:P665)</f>
        <v>901350</v>
      </c>
    </row>
    <row r="666" spans="1:17" ht="18" customHeight="1" thickBot="1">
      <c r="A666" s="45" t="s">
        <v>38</v>
      </c>
      <c r="B666" s="61">
        <v>213</v>
      </c>
      <c r="C666" s="62">
        <v>363</v>
      </c>
      <c r="D666" s="62">
        <v>0</v>
      </c>
      <c r="E666" s="62">
        <v>661</v>
      </c>
      <c r="F666" s="62">
        <v>1004</v>
      </c>
      <c r="G666" s="62">
        <v>0</v>
      </c>
      <c r="H666" s="63">
        <v>0</v>
      </c>
      <c r="I666" s="64">
        <f>SUM(B666:H666)</f>
        <v>2241</v>
      </c>
      <c r="J666" s="61">
        <v>9585</v>
      </c>
      <c r="K666" s="62">
        <v>16335</v>
      </c>
      <c r="L666" s="62">
        <v>0</v>
      </c>
      <c r="M666" s="62">
        <v>29745</v>
      </c>
      <c r="N666" s="62">
        <v>45180</v>
      </c>
      <c r="O666" s="62">
        <v>0</v>
      </c>
      <c r="P666" s="63">
        <v>0</v>
      </c>
      <c r="Q666" s="64">
        <f>SUM(J666:P666)</f>
        <v>100845</v>
      </c>
    </row>
    <row r="667" spans="1:17" s="59" customFormat="1" ht="26.25" customHeight="1" thickBot="1">
      <c r="A667" s="54" t="s">
        <v>39</v>
      </c>
      <c r="B667" s="55">
        <f>SUM(B668:B669)</f>
        <v>37</v>
      </c>
      <c r="C667" s="55">
        <f t="shared" ref="C667:Q667" si="637">SUM(C668:C669)</f>
        <v>79</v>
      </c>
      <c r="D667" s="55">
        <f t="shared" si="637"/>
        <v>0</v>
      </c>
      <c r="E667" s="55">
        <f t="shared" si="637"/>
        <v>103</v>
      </c>
      <c r="F667" s="55">
        <f t="shared" si="637"/>
        <v>47</v>
      </c>
      <c r="G667" s="55">
        <f t="shared" si="637"/>
        <v>0</v>
      </c>
      <c r="H667" s="110">
        <f t="shared" si="637"/>
        <v>0</v>
      </c>
      <c r="I667" s="58">
        <f t="shared" si="637"/>
        <v>266</v>
      </c>
      <c r="J667" s="55">
        <f t="shared" si="637"/>
        <v>5440</v>
      </c>
      <c r="K667" s="55">
        <f t="shared" si="637"/>
        <v>11560</v>
      </c>
      <c r="L667" s="55">
        <f t="shared" si="637"/>
        <v>0</v>
      </c>
      <c r="M667" s="55">
        <f t="shared" si="637"/>
        <v>14110</v>
      </c>
      <c r="N667" s="55">
        <f t="shared" si="637"/>
        <v>6460</v>
      </c>
      <c r="O667" s="55">
        <f t="shared" si="637"/>
        <v>0</v>
      </c>
      <c r="P667" s="110">
        <f t="shared" si="637"/>
        <v>0</v>
      </c>
      <c r="Q667" s="58">
        <f t="shared" si="637"/>
        <v>37570</v>
      </c>
    </row>
    <row r="668" spans="1:17" ht="18" customHeight="1">
      <c r="A668" s="60" t="s">
        <v>40</v>
      </c>
      <c r="B668" s="61">
        <v>27</v>
      </c>
      <c r="C668" s="62">
        <v>57</v>
      </c>
      <c r="D668" s="62">
        <v>0</v>
      </c>
      <c r="E668" s="62">
        <v>63</v>
      </c>
      <c r="F668" s="62">
        <v>29</v>
      </c>
      <c r="G668" s="62">
        <v>0</v>
      </c>
      <c r="H668" s="63">
        <v>0</v>
      </c>
      <c r="I668" s="64">
        <f>SUM(B668:H668)</f>
        <v>176</v>
      </c>
      <c r="J668" s="61">
        <v>4590</v>
      </c>
      <c r="K668" s="62">
        <v>9690</v>
      </c>
      <c r="L668" s="62">
        <v>0</v>
      </c>
      <c r="M668" s="62">
        <v>10710</v>
      </c>
      <c r="N668" s="62">
        <v>4930</v>
      </c>
      <c r="O668" s="62">
        <v>0</v>
      </c>
      <c r="P668" s="63">
        <v>0</v>
      </c>
      <c r="Q668" s="64">
        <f>SUM(J668:P668)</f>
        <v>29920</v>
      </c>
    </row>
    <row r="669" spans="1:17" ht="18" customHeight="1" thickBot="1">
      <c r="A669" s="60" t="s">
        <v>41</v>
      </c>
      <c r="B669" s="61">
        <v>10</v>
      </c>
      <c r="C669" s="62">
        <v>22</v>
      </c>
      <c r="D669" s="62">
        <v>0</v>
      </c>
      <c r="E669" s="62">
        <v>40</v>
      </c>
      <c r="F669" s="62">
        <v>18</v>
      </c>
      <c r="G669" s="62">
        <v>0</v>
      </c>
      <c r="H669" s="63">
        <v>0</v>
      </c>
      <c r="I669" s="64">
        <f>SUM(B669:H669)</f>
        <v>90</v>
      </c>
      <c r="J669" s="61">
        <v>850</v>
      </c>
      <c r="K669" s="62">
        <v>1870</v>
      </c>
      <c r="L669" s="62">
        <v>0</v>
      </c>
      <c r="M669" s="62">
        <v>3400</v>
      </c>
      <c r="N669" s="62">
        <v>1530</v>
      </c>
      <c r="O669" s="62">
        <v>0</v>
      </c>
      <c r="P669" s="63">
        <v>0</v>
      </c>
      <c r="Q669" s="64">
        <f>SUM(J669:P669)</f>
        <v>7650</v>
      </c>
    </row>
    <row r="670" spans="1:17" s="59" customFormat="1" ht="26.25" customHeight="1" thickBot="1">
      <c r="A670" s="54" t="s">
        <v>42</v>
      </c>
      <c r="B670" s="55">
        <f>SUM(B671:B672)</f>
        <v>32</v>
      </c>
      <c r="C670" s="55">
        <f t="shared" ref="C670:Q670" si="638">SUM(C671:C672)</f>
        <v>154</v>
      </c>
      <c r="D670" s="55">
        <f t="shared" si="638"/>
        <v>0</v>
      </c>
      <c r="E670" s="55">
        <f t="shared" si="638"/>
        <v>155</v>
      </c>
      <c r="F670" s="55">
        <f t="shared" si="638"/>
        <v>169</v>
      </c>
      <c r="G670" s="55">
        <f t="shared" si="638"/>
        <v>0</v>
      </c>
      <c r="H670" s="110">
        <f t="shared" si="638"/>
        <v>0</v>
      </c>
      <c r="I670" s="58">
        <f t="shared" si="638"/>
        <v>510</v>
      </c>
      <c r="J670" s="55">
        <f t="shared" si="638"/>
        <v>6960</v>
      </c>
      <c r="K670" s="55">
        <f t="shared" si="638"/>
        <v>33480</v>
      </c>
      <c r="L670" s="55">
        <f t="shared" si="638"/>
        <v>0</v>
      </c>
      <c r="M670" s="55">
        <f t="shared" si="638"/>
        <v>32880</v>
      </c>
      <c r="N670" s="55">
        <f t="shared" si="638"/>
        <v>32760</v>
      </c>
      <c r="O670" s="55">
        <f t="shared" si="638"/>
        <v>0</v>
      </c>
      <c r="P670" s="110">
        <f t="shared" si="638"/>
        <v>0</v>
      </c>
      <c r="Q670" s="58">
        <f t="shared" si="638"/>
        <v>106080</v>
      </c>
    </row>
    <row r="671" spans="1:17" ht="18" customHeight="1">
      <c r="A671" s="60" t="s">
        <v>43</v>
      </c>
      <c r="B671" s="61">
        <v>26</v>
      </c>
      <c r="C671" s="62">
        <v>125</v>
      </c>
      <c r="D671" s="62">
        <v>0</v>
      </c>
      <c r="E671" s="62">
        <v>119</v>
      </c>
      <c r="F671" s="62">
        <v>104</v>
      </c>
      <c r="G671" s="62">
        <v>0</v>
      </c>
      <c r="H671" s="63">
        <v>0</v>
      </c>
      <c r="I671" s="64">
        <f>SUM(B671:H671)</f>
        <v>374</v>
      </c>
      <c r="J671" s="61">
        <v>6240</v>
      </c>
      <c r="K671" s="62">
        <v>30000</v>
      </c>
      <c r="L671" s="62">
        <v>0</v>
      </c>
      <c r="M671" s="62">
        <v>28560</v>
      </c>
      <c r="N671" s="62">
        <v>24960</v>
      </c>
      <c r="O671" s="62">
        <v>0</v>
      </c>
      <c r="P671" s="63">
        <v>0</v>
      </c>
      <c r="Q671" s="64">
        <f>SUM(J671:P671)</f>
        <v>89760</v>
      </c>
    </row>
    <row r="672" spans="1:17" ht="18" customHeight="1" thickBot="1">
      <c r="A672" s="60" t="s">
        <v>44</v>
      </c>
      <c r="B672" s="61">
        <v>6</v>
      </c>
      <c r="C672" s="62">
        <v>29</v>
      </c>
      <c r="D672" s="62">
        <v>0</v>
      </c>
      <c r="E672" s="62">
        <v>36</v>
      </c>
      <c r="F672" s="62">
        <v>65</v>
      </c>
      <c r="G672" s="62">
        <v>0</v>
      </c>
      <c r="H672" s="63">
        <v>0</v>
      </c>
      <c r="I672" s="64">
        <f>SUM(B672:H672)</f>
        <v>136</v>
      </c>
      <c r="J672" s="61">
        <v>720</v>
      </c>
      <c r="K672" s="62">
        <v>3480</v>
      </c>
      <c r="L672" s="62">
        <v>0</v>
      </c>
      <c r="M672" s="62">
        <v>4320</v>
      </c>
      <c r="N672" s="62">
        <v>7800</v>
      </c>
      <c r="O672" s="62">
        <v>0</v>
      </c>
      <c r="P672" s="63">
        <v>0</v>
      </c>
      <c r="Q672" s="64">
        <f>SUM(J672:P672)</f>
        <v>16320</v>
      </c>
    </row>
    <row r="673" spans="1:17" s="59" customFormat="1" ht="26.25" customHeight="1" thickBot="1">
      <c r="A673" s="54" t="s">
        <v>45</v>
      </c>
      <c r="B673" s="55">
        <f>SUM(B674:B681)</f>
        <v>27</v>
      </c>
      <c r="C673" s="55">
        <f t="shared" ref="C673:Q673" si="639">SUM(C674:C681)</f>
        <v>120</v>
      </c>
      <c r="D673" s="55">
        <f t="shared" si="639"/>
        <v>0</v>
      </c>
      <c r="E673" s="55">
        <f t="shared" si="639"/>
        <v>122</v>
      </c>
      <c r="F673" s="55">
        <f t="shared" si="639"/>
        <v>92</v>
      </c>
      <c r="G673" s="55">
        <f t="shared" si="639"/>
        <v>0</v>
      </c>
      <c r="H673" s="110">
        <f t="shared" si="639"/>
        <v>0</v>
      </c>
      <c r="I673" s="58">
        <f t="shared" si="639"/>
        <v>361</v>
      </c>
      <c r="J673" s="55">
        <f t="shared" si="639"/>
        <v>5745</v>
      </c>
      <c r="K673" s="55">
        <f t="shared" si="639"/>
        <v>28299</v>
      </c>
      <c r="L673" s="55">
        <f t="shared" si="639"/>
        <v>0</v>
      </c>
      <c r="M673" s="55">
        <f t="shared" si="639"/>
        <v>29323</v>
      </c>
      <c r="N673" s="55">
        <f t="shared" si="639"/>
        <v>21173</v>
      </c>
      <c r="O673" s="55">
        <f t="shared" si="639"/>
        <v>0</v>
      </c>
      <c r="P673" s="110">
        <f t="shared" si="639"/>
        <v>0</v>
      </c>
      <c r="Q673" s="58">
        <f t="shared" si="639"/>
        <v>84540</v>
      </c>
    </row>
    <row r="674" spans="1:17" ht="18" customHeight="1">
      <c r="A674" s="45" t="s">
        <v>163</v>
      </c>
      <c r="B674" s="61">
        <v>5</v>
      </c>
      <c r="C674" s="62">
        <v>13</v>
      </c>
      <c r="D674" s="62">
        <v>0</v>
      </c>
      <c r="E674" s="62">
        <v>9</v>
      </c>
      <c r="F674" s="62">
        <v>8</v>
      </c>
      <c r="G674" s="62">
        <v>0</v>
      </c>
      <c r="H674" s="63">
        <v>0</v>
      </c>
      <c r="I674" s="64">
        <f t="shared" ref="I674:I681" si="640">SUM(B674:H674)</f>
        <v>35</v>
      </c>
      <c r="J674" s="61">
        <v>970</v>
      </c>
      <c r="K674" s="62">
        <v>2522</v>
      </c>
      <c r="L674" s="62">
        <v>0</v>
      </c>
      <c r="M674" s="62">
        <v>1746</v>
      </c>
      <c r="N674" s="62">
        <v>1552</v>
      </c>
      <c r="O674" s="62">
        <v>0</v>
      </c>
      <c r="P674" s="63">
        <v>0</v>
      </c>
      <c r="Q674" s="64">
        <f t="shared" ref="Q674:Q681" si="641">SUM(J674:P674)</f>
        <v>6790</v>
      </c>
    </row>
    <row r="675" spans="1:17" ht="18" customHeight="1">
      <c r="A675" s="45" t="s">
        <v>164</v>
      </c>
      <c r="B675" s="61">
        <v>0</v>
      </c>
      <c r="C675" s="62">
        <v>1</v>
      </c>
      <c r="D675" s="62">
        <v>0</v>
      </c>
      <c r="E675" s="62">
        <v>1</v>
      </c>
      <c r="F675" s="62">
        <v>3</v>
      </c>
      <c r="G675" s="62">
        <v>0</v>
      </c>
      <c r="H675" s="63">
        <v>0</v>
      </c>
      <c r="I675" s="64">
        <f t="shared" si="640"/>
        <v>5</v>
      </c>
      <c r="J675" s="61">
        <v>0</v>
      </c>
      <c r="K675" s="62">
        <v>97</v>
      </c>
      <c r="L675" s="62">
        <v>0</v>
      </c>
      <c r="M675" s="62">
        <v>97</v>
      </c>
      <c r="N675" s="62">
        <v>291</v>
      </c>
      <c r="O675" s="62">
        <v>0</v>
      </c>
      <c r="P675" s="63">
        <v>0</v>
      </c>
      <c r="Q675" s="64">
        <f t="shared" si="641"/>
        <v>485</v>
      </c>
    </row>
    <row r="676" spans="1:17" ht="18" customHeight="1">
      <c r="A676" s="45" t="s">
        <v>48</v>
      </c>
      <c r="B676" s="61">
        <v>2</v>
      </c>
      <c r="C676" s="62">
        <v>9</v>
      </c>
      <c r="D676" s="62">
        <v>0</v>
      </c>
      <c r="E676" s="62">
        <v>15</v>
      </c>
      <c r="F676" s="62">
        <v>8</v>
      </c>
      <c r="G676" s="62">
        <v>0</v>
      </c>
      <c r="H676" s="63">
        <v>0</v>
      </c>
      <c r="I676" s="64">
        <f t="shared" si="640"/>
        <v>34</v>
      </c>
      <c r="J676" s="61">
        <v>600</v>
      </c>
      <c r="K676" s="62">
        <v>2700</v>
      </c>
      <c r="L676" s="62">
        <v>0</v>
      </c>
      <c r="M676" s="62">
        <v>4500</v>
      </c>
      <c r="N676" s="62">
        <v>2400</v>
      </c>
      <c r="O676" s="62">
        <v>0</v>
      </c>
      <c r="P676" s="63">
        <v>0</v>
      </c>
      <c r="Q676" s="64">
        <f t="shared" si="641"/>
        <v>10200</v>
      </c>
    </row>
    <row r="677" spans="1:17" ht="18" customHeight="1">
      <c r="A677" s="45" t="s">
        <v>49</v>
      </c>
      <c r="B677" s="61">
        <v>4</v>
      </c>
      <c r="C677" s="62">
        <v>7</v>
      </c>
      <c r="D677" s="62">
        <v>0</v>
      </c>
      <c r="E677" s="62">
        <v>15</v>
      </c>
      <c r="F677" s="62">
        <v>8</v>
      </c>
      <c r="G677" s="62">
        <v>0</v>
      </c>
      <c r="H677" s="63">
        <v>0</v>
      </c>
      <c r="I677" s="64">
        <f t="shared" si="640"/>
        <v>34</v>
      </c>
      <c r="J677" s="61">
        <v>600</v>
      </c>
      <c r="K677" s="62">
        <v>1050</v>
      </c>
      <c r="L677" s="62">
        <v>0</v>
      </c>
      <c r="M677" s="62">
        <v>2250</v>
      </c>
      <c r="N677" s="62">
        <v>1200</v>
      </c>
      <c r="O677" s="62">
        <v>0</v>
      </c>
      <c r="P677" s="63">
        <v>0</v>
      </c>
      <c r="Q677" s="64">
        <f t="shared" si="641"/>
        <v>5100</v>
      </c>
    </row>
    <row r="678" spans="1:17" ht="18" customHeight="1">
      <c r="A678" s="45" t="s">
        <v>165</v>
      </c>
      <c r="B678" s="61">
        <v>7</v>
      </c>
      <c r="C678" s="62">
        <v>48</v>
      </c>
      <c r="D678" s="62">
        <v>0</v>
      </c>
      <c r="E678" s="62">
        <v>28</v>
      </c>
      <c r="F678" s="62">
        <v>30</v>
      </c>
      <c r="G678" s="62">
        <v>0</v>
      </c>
      <c r="H678" s="63">
        <v>0</v>
      </c>
      <c r="I678" s="64">
        <f t="shared" si="640"/>
        <v>113</v>
      </c>
      <c r="J678" s="61">
        <v>1610</v>
      </c>
      <c r="K678" s="62">
        <v>11040</v>
      </c>
      <c r="L678" s="62">
        <v>0</v>
      </c>
      <c r="M678" s="62">
        <v>6440</v>
      </c>
      <c r="N678" s="62">
        <v>6900</v>
      </c>
      <c r="O678" s="62">
        <v>0</v>
      </c>
      <c r="P678" s="63">
        <v>0</v>
      </c>
      <c r="Q678" s="64">
        <f t="shared" si="641"/>
        <v>25990</v>
      </c>
    </row>
    <row r="679" spans="1:17" ht="18" customHeight="1">
      <c r="A679" s="45" t="s">
        <v>166</v>
      </c>
      <c r="B679" s="61">
        <v>1</v>
      </c>
      <c r="C679" s="62">
        <v>3</v>
      </c>
      <c r="D679" s="62">
        <v>0</v>
      </c>
      <c r="E679" s="62">
        <v>2</v>
      </c>
      <c r="F679" s="62">
        <v>6</v>
      </c>
      <c r="G679" s="62">
        <v>0</v>
      </c>
      <c r="H679" s="63">
        <v>0</v>
      </c>
      <c r="I679" s="64">
        <f t="shared" si="640"/>
        <v>12</v>
      </c>
      <c r="J679" s="61">
        <v>115</v>
      </c>
      <c r="K679" s="62">
        <v>345</v>
      </c>
      <c r="L679" s="62">
        <v>0</v>
      </c>
      <c r="M679" s="62">
        <v>230</v>
      </c>
      <c r="N679" s="62">
        <v>690</v>
      </c>
      <c r="O679" s="62">
        <v>0</v>
      </c>
      <c r="P679" s="63">
        <v>0</v>
      </c>
      <c r="Q679" s="64">
        <f t="shared" si="641"/>
        <v>1380</v>
      </c>
    </row>
    <row r="680" spans="1:17" ht="18" customHeight="1">
      <c r="A680" s="45" t="s">
        <v>52</v>
      </c>
      <c r="B680" s="61">
        <v>2</v>
      </c>
      <c r="C680" s="62">
        <v>18</v>
      </c>
      <c r="D680" s="62">
        <v>0</v>
      </c>
      <c r="E680" s="62">
        <v>24</v>
      </c>
      <c r="F680" s="62">
        <v>15</v>
      </c>
      <c r="G680" s="62">
        <v>0</v>
      </c>
      <c r="H680" s="63">
        <v>0</v>
      </c>
      <c r="I680" s="64">
        <f t="shared" si="640"/>
        <v>59</v>
      </c>
      <c r="J680" s="61">
        <v>740</v>
      </c>
      <c r="K680" s="62">
        <v>6660</v>
      </c>
      <c r="L680" s="62">
        <v>0</v>
      </c>
      <c r="M680" s="62">
        <v>8880</v>
      </c>
      <c r="N680" s="62">
        <v>5550</v>
      </c>
      <c r="O680" s="62">
        <v>0</v>
      </c>
      <c r="P680" s="63">
        <v>0</v>
      </c>
      <c r="Q680" s="64">
        <f t="shared" si="641"/>
        <v>21830</v>
      </c>
    </row>
    <row r="681" spans="1:17" ht="18" customHeight="1" thickBot="1">
      <c r="A681" s="45" t="s">
        <v>53</v>
      </c>
      <c r="B681" s="61">
        <v>6</v>
      </c>
      <c r="C681" s="62">
        <v>21</v>
      </c>
      <c r="D681" s="62">
        <v>0</v>
      </c>
      <c r="E681" s="62">
        <v>28</v>
      </c>
      <c r="F681" s="62">
        <v>14</v>
      </c>
      <c r="G681" s="62">
        <v>0</v>
      </c>
      <c r="H681" s="63">
        <v>0</v>
      </c>
      <c r="I681" s="64">
        <f t="shared" si="640"/>
        <v>69</v>
      </c>
      <c r="J681" s="61">
        <v>1110</v>
      </c>
      <c r="K681" s="62">
        <v>3885</v>
      </c>
      <c r="L681" s="62">
        <v>0</v>
      </c>
      <c r="M681" s="62">
        <v>5180</v>
      </c>
      <c r="N681" s="62">
        <v>2590</v>
      </c>
      <c r="O681" s="62">
        <v>0</v>
      </c>
      <c r="P681" s="63">
        <v>0</v>
      </c>
      <c r="Q681" s="64">
        <f t="shared" si="641"/>
        <v>12765</v>
      </c>
    </row>
    <row r="682" spans="1:17" s="59" customFormat="1" ht="26.25" customHeight="1" thickBot="1">
      <c r="A682" s="54" t="s">
        <v>54</v>
      </c>
      <c r="B682" s="55">
        <f>SUM(B683:B684)</f>
        <v>13</v>
      </c>
      <c r="C682" s="55">
        <f t="shared" ref="C682:Q682" si="642">SUM(C683:C684)</f>
        <v>121</v>
      </c>
      <c r="D682" s="55">
        <f t="shared" si="642"/>
        <v>0</v>
      </c>
      <c r="E682" s="55">
        <f t="shared" si="642"/>
        <v>87</v>
      </c>
      <c r="F682" s="55">
        <f t="shared" si="642"/>
        <v>116</v>
      </c>
      <c r="G682" s="55">
        <f t="shared" si="642"/>
        <v>0</v>
      </c>
      <c r="H682" s="110">
        <f t="shared" si="642"/>
        <v>0</v>
      </c>
      <c r="I682" s="58">
        <f t="shared" si="642"/>
        <v>337</v>
      </c>
      <c r="J682" s="55">
        <f t="shared" si="642"/>
        <v>5250</v>
      </c>
      <c r="K682" s="55">
        <f t="shared" si="642"/>
        <v>45780</v>
      </c>
      <c r="L682" s="55">
        <f t="shared" si="642"/>
        <v>0</v>
      </c>
      <c r="M682" s="55">
        <f t="shared" si="642"/>
        <v>31290</v>
      </c>
      <c r="N682" s="55">
        <f t="shared" si="642"/>
        <v>41160</v>
      </c>
      <c r="O682" s="55">
        <f t="shared" si="642"/>
        <v>0</v>
      </c>
      <c r="P682" s="110">
        <f t="shared" si="642"/>
        <v>0</v>
      </c>
      <c r="Q682" s="58">
        <f t="shared" si="642"/>
        <v>123480</v>
      </c>
    </row>
    <row r="683" spans="1:17" ht="18" customHeight="1">
      <c r="A683" s="60" t="s">
        <v>55</v>
      </c>
      <c r="B683" s="61">
        <v>12</v>
      </c>
      <c r="C683" s="62">
        <v>97</v>
      </c>
      <c r="D683" s="62">
        <v>0</v>
      </c>
      <c r="E683" s="62">
        <v>62</v>
      </c>
      <c r="F683" s="62">
        <v>80</v>
      </c>
      <c r="G683" s="62">
        <v>0</v>
      </c>
      <c r="H683" s="63">
        <v>0</v>
      </c>
      <c r="I683" s="64">
        <f>SUM(B683:H683)</f>
        <v>251</v>
      </c>
      <c r="J683" s="61">
        <v>5040</v>
      </c>
      <c r="K683" s="62">
        <v>40740</v>
      </c>
      <c r="L683" s="62">
        <v>0</v>
      </c>
      <c r="M683" s="62">
        <v>26040</v>
      </c>
      <c r="N683" s="62">
        <v>33600</v>
      </c>
      <c r="O683" s="62">
        <v>0</v>
      </c>
      <c r="P683" s="63">
        <v>0</v>
      </c>
      <c r="Q683" s="64">
        <f>SUM(J683:P683)</f>
        <v>105420</v>
      </c>
    </row>
    <row r="684" spans="1:17" ht="18" customHeight="1" thickBot="1">
      <c r="A684" s="60" t="s">
        <v>56</v>
      </c>
      <c r="B684" s="61">
        <v>1</v>
      </c>
      <c r="C684" s="62">
        <v>24</v>
      </c>
      <c r="D684" s="62">
        <v>0</v>
      </c>
      <c r="E684" s="62">
        <v>25</v>
      </c>
      <c r="F684" s="62">
        <v>36</v>
      </c>
      <c r="G684" s="62">
        <v>0</v>
      </c>
      <c r="H684" s="63">
        <v>0</v>
      </c>
      <c r="I684" s="64">
        <f>SUM(B684:H684)</f>
        <v>86</v>
      </c>
      <c r="J684" s="61">
        <v>210</v>
      </c>
      <c r="K684" s="62">
        <v>5040</v>
      </c>
      <c r="L684" s="62">
        <v>0</v>
      </c>
      <c r="M684" s="62">
        <v>5250</v>
      </c>
      <c r="N684" s="62">
        <v>7560</v>
      </c>
      <c r="O684" s="62">
        <v>0</v>
      </c>
      <c r="P684" s="63">
        <v>0</v>
      </c>
      <c r="Q684" s="64">
        <f>SUM(J684:P684)</f>
        <v>18060</v>
      </c>
    </row>
    <row r="685" spans="1:17" s="59" customFormat="1" ht="26.25" customHeight="1" thickBot="1">
      <c r="A685" s="54" t="s">
        <v>28</v>
      </c>
      <c r="B685" s="55">
        <f>SUM(B686:B687)</f>
        <v>4</v>
      </c>
      <c r="C685" s="55">
        <f t="shared" ref="C685:Q685" si="643">SUM(C686:C687)</f>
        <v>42</v>
      </c>
      <c r="D685" s="55">
        <f t="shared" si="643"/>
        <v>0</v>
      </c>
      <c r="E685" s="55">
        <f t="shared" si="643"/>
        <v>36</v>
      </c>
      <c r="F685" s="55">
        <f t="shared" si="643"/>
        <v>36</v>
      </c>
      <c r="G685" s="55">
        <f t="shared" si="643"/>
        <v>0</v>
      </c>
      <c r="H685" s="110">
        <f t="shared" si="643"/>
        <v>0</v>
      </c>
      <c r="I685" s="58">
        <f t="shared" si="643"/>
        <v>118</v>
      </c>
      <c r="J685" s="55">
        <f t="shared" si="643"/>
        <v>3200</v>
      </c>
      <c r="K685" s="55">
        <f t="shared" si="643"/>
        <v>29200</v>
      </c>
      <c r="L685" s="55">
        <f t="shared" si="643"/>
        <v>0</v>
      </c>
      <c r="M685" s="55">
        <f t="shared" si="643"/>
        <v>26000</v>
      </c>
      <c r="N685" s="55">
        <f t="shared" si="643"/>
        <v>24800</v>
      </c>
      <c r="O685" s="55">
        <f t="shared" si="643"/>
        <v>0</v>
      </c>
      <c r="P685" s="110">
        <f t="shared" si="643"/>
        <v>0</v>
      </c>
      <c r="Q685" s="58">
        <f t="shared" si="643"/>
        <v>83200</v>
      </c>
    </row>
    <row r="686" spans="1:17" ht="18" customHeight="1">
      <c r="A686" s="60" t="s">
        <v>57</v>
      </c>
      <c r="B686" s="61">
        <v>4</v>
      </c>
      <c r="C686" s="62">
        <v>31</v>
      </c>
      <c r="D686" s="62">
        <v>0</v>
      </c>
      <c r="E686" s="62">
        <v>29</v>
      </c>
      <c r="F686" s="62">
        <v>26</v>
      </c>
      <c r="G686" s="62">
        <v>0</v>
      </c>
      <c r="H686" s="63">
        <v>0</v>
      </c>
      <c r="I686" s="64">
        <f>SUM(B686:H686)</f>
        <v>90</v>
      </c>
      <c r="J686" s="61">
        <v>3200</v>
      </c>
      <c r="K686" s="62">
        <v>24800</v>
      </c>
      <c r="L686" s="62">
        <v>0</v>
      </c>
      <c r="M686" s="62">
        <v>23200</v>
      </c>
      <c r="N686" s="62">
        <v>20800</v>
      </c>
      <c r="O686" s="62">
        <v>0</v>
      </c>
      <c r="P686" s="63">
        <v>0</v>
      </c>
      <c r="Q686" s="64">
        <f>SUM(J686:P686)</f>
        <v>72000</v>
      </c>
    </row>
    <row r="687" spans="1:17" ht="18" customHeight="1" thickBot="1">
      <c r="A687" s="60" t="s">
        <v>58</v>
      </c>
      <c r="B687" s="61">
        <v>0</v>
      </c>
      <c r="C687" s="62">
        <v>11</v>
      </c>
      <c r="D687" s="62">
        <v>0</v>
      </c>
      <c r="E687" s="62">
        <v>7</v>
      </c>
      <c r="F687" s="62">
        <v>10</v>
      </c>
      <c r="G687" s="62">
        <v>0</v>
      </c>
      <c r="H687" s="63">
        <v>0</v>
      </c>
      <c r="I687" s="64">
        <f>SUM(B687:H687)</f>
        <v>28</v>
      </c>
      <c r="J687" s="61">
        <v>0</v>
      </c>
      <c r="K687" s="62">
        <v>4400</v>
      </c>
      <c r="L687" s="62">
        <v>0</v>
      </c>
      <c r="M687" s="62">
        <v>2800</v>
      </c>
      <c r="N687" s="62">
        <v>4000</v>
      </c>
      <c r="O687" s="62">
        <v>0</v>
      </c>
      <c r="P687" s="63">
        <v>0</v>
      </c>
      <c r="Q687" s="64">
        <f>SUM(J687:P687)</f>
        <v>11200</v>
      </c>
    </row>
    <row r="688" spans="1:17" s="59" customFormat="1" ht="16.5" customHeight="1" thickBot="1">
      <c r="A688" s="54" t="s">
        <v>59</v>
      </c>
      <c r="B688" s="55">
        <f>SUM(B689:B690)</f>
        <v>1</v>
      </c>
      <c r="C688" s="55">
        <f t="shared" ref="C688:F688" si="644">SUM(C689:C690)</f>
        <v>5</v>
      </c>
      <c r="D688" s="55">
        <f t="shared" si="644"/>
        <v>0</v>
      </c>
      <c r="E688" s="55">
        <f t="shared" si="644"/>
        <v>2</v>
      </c>
      <c r="F688" s="55">
        <f t="shared" si="644"/>
        <v>8</v>
      </c>
      <c r="G688" s="55">
        <f t="shared" ref="G688" si="645">SUM(G689:G690)</f>
        <v>0</v>
      </c>
      <c r="H688" s="110">
        <f t="shared" ref="H688" si="646">SUM(H689:H690)</f>
        <v>0</v>
      </c>
      <c r="I688" s="58">
        <f t="shared" ref="I688:Q688" si="647">SUM(I689:I690)</f>
        <v>16</v>
      </c>
      <c r="J688" s="106">
        <f t="shared" si="647"/>
        <v>85</v>
      </c>
      <c r="K688" s="58">
        <f t="shared" si="647"/>
        <v>850</v>
      </c>
      <c r="L688" s="58">
        <f t="shared" si="647"/>
        <v>0</v>
      </c>
      <c r="M688" s="58">
        <f t="shared" si="647"/>
        <v>255</v>
      </c>
      <c r="N688" s="58">
        <f t="shared" si="647"/>
        <v>1275</v>
      </c>
      <c r="O688" s="58">
        <f t="shared" si="647"/>
        <v>0</v>
      </c>
      <c r="P688" s="108">
        <f t="shared" si="647"/>
        <v>0</v>
      </c>
      <c r="Q688" s="58">
        <f t="shared" si="647"/>
        <v>2465</v>
      </c>
    </row>
    <row r="689" spans="1:17" ht="18" customHeight="1">
      <c r="A689" s="60" t="s">
        <v>60</v>
      </c>
      <c r="B689" s="61">
        <v>0</v>
      </c>
      <c r="C689" s="62">
        <v>5</v>
      </c>
      <c r="D689" s="62">
        <v>0</v>
      </c>
      <c r="E689" s="62">
        <v>1</v>
      </c>
      <c r="F689" s="62">
        <v>7</v>
      </c>
      <c r="G689" s="62">
        <v>0</v>
      </c>
      <c r="H689" s="63">
        <v>0</v>
      </c>
      <c r="I689" s="64">
        <f>SUM(B689:H689)</f>
        <v>13</v>
      </c>
      <c r="J689" s="61">
        <v>0</v>
      </c>
      <c r="K689" s="62">
        <v>850</v>
      </c>
      <c r="L689" s="62">
        <v>0</v>
      </c>
      <c r="M689" s="62">
        <v>170</v>
      </c>
      <c r="N689" s="62">
        <v>1190</v>
      </c>
      <c r="O689" s="62">
        <v>0</v>
      </c>
      <c r="P689" s="63">
        <v>0</v>
      </c>
      <c r="Q689" s="64">
        <f>SUM(J689:P689)</f>
        <v>2210</v>
      </c>
    </row>
    <row r="690" spans="1:17" ht="18" customHeight="1" thickBot="1">
      <c r="A690" s="60" t="s">
        <v>61</v>
      </c>
      <c r="B690" s="61">
        <v>1</v>
      </c>
      <c r="C690" s="62">
        <v>0</v>
      </c>
      <c r="D690" s="62">
        <v>0</v>
      </c>
      <c r="E690" s="62">
        <v>1</v>
      </c>
      <c r="F690" s="62">
        <v>1</v>
      </c>
      <c r="G690" s="62">
        <v>0</v>
      </c>
      <c r="H690" s="63">
        <v>0</v>
      </c>
      <c r="I690" s="64">
        <f>SUM(B690:H690)</f>
        <v>3</v>
      </c>
      <c r="J690" s="61">
        <v>85</v>
      </c>
      <c r="K690" s="62">
        <v>0</v>
      </c>
      <c r="L690" s="62">
        <v>0</v>
      </c>
      <c r="M690" s="62">
        <v>85</v>
      </c>
      <c r="N690" s="62">
        <v>85</v>
      </c>
      <c r="O690" s="62">
        <v>0</v>
      </c>
      <c r="P690" s="63">
        <v>0</v>
      </c>
      <c r="Q690" s="64">
        <f>SUM(J690:P690)</f>
        <v>255</v>
      </c>
    </row>
    <row r="691" spans="1:17" s="59" customFormat="1" ht="16.5" customHeight="1" thickBot="1">
      <c r="A691" s="54" t="s">
        <v>62</v>
      </c>
      <c r="B691" s="55">
        <f>SUM(B692:B693)</f>
        <v>0</v>
      </c>
      <c r="C691" s="55">
        <f t="shared" ref="C691:Q691" si="648">SUM(C692:C693)</f>
        <v>1</v>
      </c>
      <c r="D691" s="55">
        <f t="shared" si="648"/>
        <v>0</v>
      </c>
      <c r="E691" s="55">
        <f t="shared" si="648"/>
        <v>0</v>
      </c>
      <c r="F691" s="55">
        <f t="shared" si="648"/>
        <v>0</v>
      </c>
      <c r="G691" s="55">
        <f t="shared" si="648"/>
        <v>0</v>
      </c>
      <c r="H691" s="110">
        <f t="shared" si="648"/>
        <v>0</v>
      </c>
      <c r="I691" s="58">
        <f t="shared" si="648"/>
        <v>1</v>
      </c>
      <c r="J691" s="55">
        <f t="shared" si="648"/>
        <v>0</v>
      </c>
      <c r="K691" s="55">
        <f t="shared" si="648"/>
        <v>310</v>
      </c>
      <c r="L691" s="55">
        <f t="shared" si="648"/>
        <v>0</v>
      </c>
      <c r="M691" s="55">
        <f t="shared" si="648"/>
        <v>0</v>
      </c>
      <c r="N691" s="55">
        <f t="shared" si="648"/>
        <v>0</v>
      </c>
      <c r="O691" s="55">
        <f t="shared" si="648"/>
        <v>0</v>
      </c>
      <c r="P691" s="110">
        <f t="shared" si="648"/>
        <v>0</v>
      </c>
      <c r="Q691" s="58">
        <f t="shared" si="648"/>
        <v>310</v>
      </c>
    </row>
    <row r="692" spans="1:17" ht="18.75" customHeight="1">
      <c r="A692" s="60" t="s">
        <v>63</v>
      </c>
      <c r="B692" s="61">
        <v>0</v>
      </c>
      <c r="C692" s="62">
        <v>1</v>
      </c>
      <c r="D692" s="62">
        <v>0</v>
      </c>
      <c r="E692" s="62">
        <v>0</v>
      </c>
      <c r="F692" s="62">
        <v>0</v>
      </c>
      <c r="G692" s="62">
        <v>0</v>
      </c>
      <c r="H692" s="63">
        <v>0</v>
      </c>
      <c r="I692" s="64">
        <f>SUM(B692:H692)</f>
        <v>1</v>
      </c>
      <c r="J692" s="61">
        <v>0</v>
      </c>
      <c r="K692" s="62">
        <v>310</v>
      </c>
      <c r="L692" s="62">
        <v>0</v>
      </c>
      <c r="M692" s="62">
        <v>0</v>
      </c>
      <c r="N692" s="62">
        <v>0</v>
      </c>
      <c r="O692" s="62">
        <v>0</v>
      </c>
      <c r="P692" s="63">
        <v>0</v>
      </c>
      <c r="Q692" s="64">
        <f>SUM(J692:P692)</f>
        <v>310</v>
      </c>
    </row>
    <row r="693" spans="1:17" ht="18.75" customHeight="1" thickBot="1">
      <c r="A693" s="60" t="s">
        <v>64</v>
      </c>
      <c r="B693" s="61">
        <v>0</v>
      </c>
      <c r="C693" s="62">
        <v>0</v>
      </c>
      <c r="D693" s="62">
        <v>0</v>
      </c>
      <c r="E693" s="62">
        <v>0</v>
      </c>
      <c r="F693" s="62">
        <v>0</v>
      </c>
      <c r="G693" s="62">
        <v>0</v>
      </c>
      <c r="H693" s="63">
        <v>0</v>
      </c>
      <c r="I693" s="64">
        <f>SUM(B693:H693)</f>
        <v>0</v>
      </c>
      <c r="J693" s="61">
        <v>0</v>
      </c>
      <c r="K693" s="62">
        <v>0</v>
      </c>
      <c r="L693" s="62">
        <v>0</v>
      </c>
      <c r="M693" s="62">
        <v>0</v>
      </c>
      <c r="N693" s="62">
        <v>0</v>
      </c>
      <c r="O693" s="62">
        <v>0</v>
      </c>
      <c r="P693" s="63">
        <v>0</v>
      </c>
      <c r="Q693" s="64">
        <f>SUM(J693:P693)</f>
        <v>0</v>
      </c>
    </row>
    <row r="694" spans="1:17" s="59" customFormat="1" ht="16.5" customHeight="1" thickBot="1">
      <c r="A694" s="54" t="s">
        <v>65</v>
      </c>
      <c r="B694" s="55">
        <f>SUM(B695:B696)</f>
        <v>1</v>
      </c>
      <c r="C694" s="55">
        <f t="shared" ref="C694:Q694" si="649">SUM(C695:C696)</f>
        <v>6</v>
      </c>
      <c r="D694" s="55">
        <f t="shared" si="649"/>
        <v>0</v>
      </c>
      <c r="E694" s="55">
        <f t="shared" si="649"/>
        <v>0</v>
      </c>
      <c r="F694" s="55">
        <f t="shared" si="649"/>
        <v>20</v>
      </c>
      <c r="G694" s="55">
        <f t="shared" si="649"/>
        <v>0</v>
      </c>
      <c r="H694" s="110">
        <f t="shared" si="649"/>
        <v>0</v>
      </c>
      <c r="I694" s="58">
        <f t="shared" si="649"/>
        <v>27</v>
      </c>
      <c r="J694" s="55">
        <f t="shared" si="649"/>
        <v>430</v>
      </c>
      <c r="K694" s="55">
        <f t="shared" si="649"/>
        <v>2580</v>
      </c>
      <c r="L694" s="55">
        <f t="shared" si="649"/>
        <v>0</v>
      </c>
      <c r="M694" s="55">
        <f t="shared" si="649"/>
        <v>0</v>
      </c>
      <c r="N694" s="55">
        <f t="shared" si="649"/>
        <v>8600</v>
      </c>
      <c r="O694" s="55">
        <f t="shared" si="649"/>
        <v>0</v>
      </c>
      <c r="P694" s="110">
        <f t="shared" si="649"/>
        <v>0</v>
      </c>
      <c r="Q694" s="58">
        <f t="shared" si="649"/>
        <v>11610</v>
      </c>
    </row>
    <row r="695" spans="1:17" ht="18" customHeight="1">
      <c r="A695" s="60" t="s">
        <v>66</v>
      </c>
      <c r="B695" s="61">
        <v>1</v>
      </c>
      <c r="C695" s="62">
        <v>6</v>
      </c>
      <c r="D695" s="62">
        <v>0</v>
      </c>
      <c r="E695" s="62">
        <v>0</v>
      </c>
      <c r="F695" s="62">
        <v>20</v>
      </c>
      <c r="G695" s="62">
        <v>0</v>
      </c>
      <c r="H695" s="63">
        <v>0</v>
      </c>
      <c r="I695" s="64">
        <f>SUM(B695:H695)</f>
        <v>27</v>
      </c>
      <c r="J695" s="61">
        <v>430</v>
      </c>
      <c r="K695" s="62">
        <v>2580</v>
      </c>
      <c r="L695" s="62">
        <v>0</v>
      </c>
      <c r="M695" s="62">
        <v>0</v>
      </c>
      <c r="N695" s="62">
        <v>8600</v>
      </c>
      <c r="O695" s="62">
        <v>0</v>
      </c>
      <c r="P695" s="63">
        <v>0</v>
      </c>
      <c r="Q695" s="64">
        <f>SUM(J695:P695)</f>
        <v>11610</v>
      </c>
    </row>
    <row r="696" spans="1:17" ht="18" customHeight="1" thickBot="1">
      <c r="A696" s="60" t="s">
        <v>67</v>
      </c>
      <c r="B696" s="61">
        <v>0</v>
      </c>
      <c r="C696" s="62">
        <v>0</v>
      </c>
      <c r="D696" s="62">
        <v>0</v>
      </c>
      <c r="E696" s="62">
        <v>0</v>
      </c>
      <c r="F696" s="62">
        <v>0</v>
      </c>
      <c r="G696" s="62">
        <v>0</v>
      </c>
      <c r="H696" s="63">
        <v>0</v>
      </c>
      <c r="I696" s="64">
        <f>SUM(B696:H696)</f>
        <v>0</v>
      </c>
      <c r="J696" s="61">
        <v>0</v>
      </c>
      <c r="K696" s="62">
        <v>0</v>
      </c>
      <c r="L696" s="62">
        <v>0</v>
      </c>
      <c r="M696" s="62">
        <v>0</v>
      </c>
      <c r="N696" s="62">
        <v>0</v>
      </c>
      <c r="O696" s="62">
        <v>0</v>
      </c>
      <c r="P696" s="63">
        <v>0</v>
      </c>
      <c r="Q696" s="64">
        <f>SUM(J696:P696)</f>
        <v>0</v>
      </c>
    </row>
    <row r="697" spans="1:17" s="59" customFormat="1" ht="16.5" customHeight="1" thickBot="1">
      <c r="A697" s="54" t="s">
        <v>68</v>
      </c>
      <c r="B697" s="55">
        <f>SUM(B698:B714)</f>
        <v>21375</v>
      </c>
      <c r="C697" s="55">
        <f t="shared" ref="C697:Q697" si="650">SUM(C698:C714)</f>
        <v>0</v>
      </c>
      <c r="D697" s="55">
        <f t="shared" si="650"/>
        <v>570277</v>
      </c>
      <c r="E697" s="55">
        <f t="shared" si="650"/>
        <v>181038</v>
      </c>
      <c r="F697" s="55">
        <f t="shared" si="650"/>
        <v>76408</v>
      </c>
      <c r="G697" s="55">
        <f t="shared" si="650"/>
        <v>14300</v>
      </c>
      <c r="H697" s="110">
        <f t="shared" si="650"/>
        <v>7215</v>
      </c>
      <c r="I697" s="58">
        <f t="shared" si="650"/>
        <v>870613</v>
      </c>
      <c r="J697" s="55">
        <f t="shared" si="650"/>
        <v>60278.6</v>
      </c>
      <c r="K697" s="55">
        <f t="shared" si="650"/>
        <v>0</v>
      </c>
      <c r="L697" s="55">
        <f t="shared" si="650"/>
        <v>1619438.6999999997</v>
      </c>
      <c r="M697" s="55">
        <f t="shared" si="650"/>
        <v>522573.39999999997</v>
      </c>
      <c r="N697" s="55">
        <f t="shared" si="650"/>
        <v>197293.99999999997</v>
      </c>
      <c r="O697" s="55">
        <f t="shared" si="650"/>
        <v>34850</v>
      </c>
      <c r="P697" s="110">
        <f t="shared" si="650"/>
        <v>21573</v>
      </c>
      <c r="Q697" s="58">
        <f t="shared" si="650"/>
        <v>2456007.6999999997</v>
      </c>
    </row>
    <row r="698" spans="1:17" ht="22.5" customHeight="1">
      <c r="A698" s="60" t="s">
        <v>69</v>
      </c>
      <c r="B698" s="61">
        <v>14083</v>
      </c>
      <c r="C698" s="62">
        <v>0</v>
      </c>
      <c r="D698" s="62">
        <v>382334</v>
      </c>
      <c r="E698" s="62">
        <v>126706</v>
      </c>
      <c r="F698" s="62">
        <v>39714</v>
      </c>
      <c r="G698" s="62">
        <v>6200</v>
      </c>
      <c r="H698" s="63">
        <v>5475</v>
      </c>
      <c r="I698" s="64">
        <f t="shared" ref="I698:I714" si="651">SUM(B698:H698)</f>
        <v>574512</v>
      </c>
      <c r="J698" s="61">
        <v>47882.2</v>
      </c>
      <c r="K698" s="62">
        <v>0</v>
      </c>
      <c r="L698" s="62">
        <v>1299935.5999999999</v>
      </c>
      <c r="M698" s="62">
        <v>430800.39999999997</v>
      </c>
      <c r="N698" s="62">
        <v>135027.6</v>
      </c>
      <c r="O698" s="62">
        <v>21080</v>
      </c>
      <c r="P698" s="63">
        <v>18615</v>
      </c>
      <c r="Q698" s="64">
        <f t="shared" ref="Q698:Q714" si="652">SUM(J698:P698)</f>
        <v>1953340.7999999998</v>
      </c>
    </row>
    <row r="699" spans="1:17" ht="22.5" customHeight="1">
      <c r="A699" s="60" t="s">
        <v>151</v>
      </c>
      <c r="B699" s="61">
        <v>7292</v>
      </c>
      <c r="C699" s="62">
        <v>0</v>
      </c>
      <c r="D699" s="62">
        <v>187943</v>
      </c>
      <c r="E699" s="62">
        <v>53733</v>
      </c>
      <c r="F699" s="62">
        <v>36591</v>
      </c>
      <c r="G699" s="62">
        <v>8100</v>
      </c>
      <c r="H699" s="63">
        <v>1740</v>
      </c>
      <c r="I699" s="64">
        <f t="shared" si="651"/>
        <v>295399</v>
      </c>
      <c r="J699" s="61">
        <v>12396.4</v>
      </c>
      <c r="K699" s="62">
        <v>0</v>
      </c>
      <c r="L699" s="62">
        <v>319503.09999999998</v>
      </c>
      <c r="M699" s="62">
        <v>91346.099999999991</v>
      </c>
      <c r="N699" s="62">
        <v>62204.7</v>
      </c>
      <c r="O699" s="62">
        <v>13770</v>
      </c>
      <c r="P699" s="63">
        <v>2958</v>
      </c>
      <c r="Q699" s="64">
        <f t="shared" si="652"/>
        <v>502178.3</v>
      </c>
    </row>
    <row r="700" spans="1:17" ht="15.75" customHeight="1">
      <c r="A700" s="60" t="s">
        <v>70</v>
      </c>
      <c r="B700" s="61">
        <v>0</v>
      </c>
      <c r="C700" s="62">
        <v>0</v>
      </c>
      <c r="D700" s="62">
        <v>0</v>
      </c>
      <c r="E700" s="62">
        <v>0</v>
      </c>
      <c r="F700" s="62">
        <v>0</v>
      </c>
      <c r="G700" s="62">
        <v>0</v>
      </c>
      <c r="H700" s="63">
        <v>0</v>
      </c>
      <c r="I700" s="64">
        <f t="shared" si="651"/>
        <v>0</v>
      </c>
      <c r="J700" s="61">
        <v>0</v>
      </c>
      <c r="K700" s="62">
        <v>0</v>
      </c>
      <c r="L700" s="62">
        <v>0</v>
      </c>
      <c r="M700" s="62">
        <v>0</v>
      </c>
      <c r="N700" s="62">
        <v>0</v>
      </c>
      <c r="O700" s="62">
        <v>0</v>
      </c>
      <c r="P700" s="63">
        <v>0</v>
      </c>
      <c r="Q700" s="64">
        <f t="shared" si="652"/>
        <v>0</v>
      </c>
    </row>
    <row r="701" spans="1:17" ht="15.75" customHeight="1">
      <c r="A701" s="60" t="s">
        <v>71</v>
      </c>
      <c r="B701" s="61">
        <v>0</v>
      </c>
      <c r="C701" s="62">
        <v>0</v>
      </c>
      <c r="D701" s="62">
        <v>0</v>
      </c>
      <c r="E701" s="62">
        <v>0</v>
      </c>
      <c r="F701" s="62">
        <v>0</v>
      </c>
      <c r="G701" s="62">
        <v>0</v>
      </c>
      <c r="H701" s="63">
        <v>0</v>
      </c>
      <c r="I701" s="64">
        <f t="shared" si="651"/>
        <v>0</v>
      </c>
      <c r="J701" s="61">
        <v>0</v>
      </c>
      <c r="K701" s="62">
        <v>0</v>
      </c>
      <c r="L701" s="62">
        <v>0</v>
      </c>
      <c r="M701" s="62">
        <v>0</v>
      </c>
      <c r="N701" s="62">
        <v>0</v>
      </c>
      <c r="O701" s="62">
        <v>0</v>
      </c>
      <c r="P701" s="63">
        <v>0</v>
      </c>
      <c r="Q701" s="64">
        <f t="shared" si="652"/>
        <v>0</v>
      </c>
    </row>
    <row r="702" spans="1:17" ht="15.75" customHeight="1">
      <c r="A702" s="60" t="s">
        <v>72</v>
      </c>
      <c r="B702" s="61">
        <v>0</v>
      </c>
      <c r="C702" s="62">
        <v>0</v>
      </c>
      <c r="D702" s="62">
        <v>0</v>
      </c>
      <c r="E702" s="62">
        <v>0</v>
      </c>
      <c r="F702" s="62">
        <v>0</v>
      </c>
      <c r="G702" s="62">
        <v>0</v>
      </c>
      <c r="H702" s="63">
        <v>0</v>
      </c>
      <c r="I702" s="64">
        <f t="shared" si="651"/>
        <v>0</v>
      </c>
      <c r="J702" s="61">
        <v>0</v>
      </c>
      <c r="K702" s="62">
        <v>0</v>
      </c>
      <c r="L702" s="62">
        <v>0</v>
      </c>
      <c r="M702" s="62">
        <v>0</v>
      </c>
      <c r="N702" s="62">
        <v>0</v>
      </c>
      <c r="O702" s="62">
        <v>0</v>
      </c>
      <c r="P702" s="63">
        <v>0</v>
      </c>
      <c r="Q702" s="64">
        <f t="shared" si="652"/>
        <v>0</v>
      </c>
    </row>
    <row r="703" spans="1:17" ht="15.75" customHeight="1">
      <c r="A703" s="60" t="s">
        <v>73</v>
      </c>
      <c r="B703" s="61">
        <v>0</v>
      </c>
      <c r="C703" s="62">
        <v>0</v>
      </c>
      <c r="D703" s="62">
        <v>0</v>
      </c>
      <c r="E703" s="62">
        <v>3</v>
      </c>
      <c r="F703" s="62">
        <v>0</v>
      </c>
      <c r="G703" s="62">
        <v>0</v>
      </c>
      <c r="H703" s="63">
        <v>0</v>
      </c>
      <c r="I703" s="64">
        <f t="shared" si="651"/>
        <v>3</v>
      </c>
      <c r="J703" s="61">
        <v>0</v>
      </c>
      <c r="K703" s="62">
        <v>0</v>
      </c>
      <c r="L703" s="62">
        <v>0</v>
      </c>
      <c r="M703" s="62">
        <v>18</v>
      </c>
      <c r="N703" s="62">
        <v>0</v>
      </c>
      <c r="O703" s="62">
        <v>0</v>
      </c>
      <c r="P703" s="63">
        <v>0</v>
      </c>
      <c r="Q703" s="64">
        <f t="shared" si="652"/>
        <v>18</v>
      </c>
    </row>
    <row r="704" spans="1:17" ht="15.75" customHeight="1">
      <c r="A704" s="60" t="s">
        <v>74</v>
      </c>
      <c r="B704" s="61">
        <v>0</v>
      </c>
      <c r="C704" s="62">
        <v>0</v>
      </c>
      <c r="D704" s="62">
        <v>0</v>
      </c>
      <c r="E704" s="62">
        <v>3</v>
      </c>
      <c r="F704" s="62">
        <v>0</v>
      </c>
      <c r="G704" s="62">
        <v>0</v>
      </c>
      <c r="H704" s="63">
        <v>0</v>
      </c>
      <c r="I704" s="64">
        <f t="shared" si="651"/>
        <v>3</v>
      </c>
      <c r="J704" s="61">
        <v>0</v>
      </c>
      <c r="K704" s="62">
        <v>0</v>
      </c>
      <c r="L704" s="62">
        <v>0</v>
      </c>
      <c r="M704" s="62">
        <v>12</v>
      </c>
      <c r="N704" s="62">
        <v>0</v>
      </c>
      <c r="O704" s="62">
        <v>0</v>
      </c>
      <c r="P704" s="63">
        <v>0</v>
      </c>
      <c r="Q704" s="64">
        <f t="shared" si="652"/>
        <v>12</v>
      </c>
    </row>
    <row r="705" spans="1:17" ht="15.75" customHeight="1">
      <c r="A705" s="60" t="s">
        <v>75</v>
      </c>
      <c r="B705" s="61">
        <v>0</v>
      </c>
      <c r="C705" s="62">
        <v>0</v>
      </c>
      <c r="D705" s="62">
        <v>0</v>
      </c>
      <c r="E705" s="62">
        <v>2</v>
      </c>
      <c r="F705" s="62">
        <v>0</v>
      </c>
      <c r="G705" s="62">
        <v>0</v>
      </c>
      <c r="H705" s="63">
        <v>0</v>
      </c>
      <c r="I705" s="64">
        <f t="shared" si="651"/>
        <v>2</v>
      </c>
      <c r="J705" s="61">
        <v>0</v>
      </c>
      <c r="K705" s="62">
        <v>0</v>
      </c>
      <c r="L705" s="62">
        <v>0</v>
      </c>
      <c r="M705" s="62">
        <v>6</v>
      </c>
      <c r="N705" s="62">
        <v>0</v>
      </c>
      <c r="O705" s="62">
        <v>0</v>
      </c>
      <c r="P705" s="63">
        <v>0</v>
      </c>
      <c r="Q705" s="64">
        <f t="shared" si="652"/>
        <v>6</v>
      </c>
    </row>
    <row r="706" spans="1:17" ht="15.75" customHeight="1">
      <c r="A706" s="60" t="s">
        <v>76</v>
      </c>
      <c r="B706" s="61">
        <v>0</v>
      </c>
      <c r="C706" s="62">
        <v>0</v>
      </c>
      <c r="D706" s="62">
        <v>0</v>
      </c>
      <c r="E706" s="62">
        <v>9</v>
      </c>
      <c r="F706" s="62">
        <v>0</v>
      </c>
      <c r="G706" s="62">
        <v>0</v>
      </c>
      <c r="H706" s="63">
        <v>0</v>
      </c>
      <c r="I706" s="64">
        <f t="shared" si="651"/>
        <v>9</v>
      </c>
      <c r="J706" s="61">
        <v>0</v>
      </c>
      <c r="K706" s="62">
        <v>0</v>
      </c>
      <c r="L706" s="62">
        <v>0</v>
      </c>
      <c r="M706" s="62">
        <v>18</v>
      </c>
      <c r="N706" s="62">
        <v>0</v>
      </c>
      <c r="O706" s="62">
        <v>0</v>
      </c>
      <c r="P706" s="63">
        <v>0</v>
      </c>
      <c r="Q706" s="64">
        <f t="shared" si="652"/>
        <v>18</v>
      </c>
    </row>
    <row r="707" spans="1:17" ht="15.75" customHeight="1">
      <c r="A707" s="60" t="s">
        <v>77</v>
      </c>
      <c r="B707" s="61">
        <v>0</v>
      </c>
      <c r="C707" s="62">
        <v>0</v>
      </c>
      <c r="D707" s="62">
        <v>0</v>
      </c>
      <c r="E707" s="62">
        <v>61</v>
      </c>
      <c r="F707" s="62">
        <v>12</v>
      </c>
      <c r="G707" s="62">
        <v>0</v>
      </c>
      <c r="H707" s="63">
        <v>0</v>
      </c>
      <c r="I707" s="64">
        <f t="shared" si="651"/>
        <v>73</v>
      </c>
      <c r="J707" s="61">
        <v>0</v>
      </c>
      <c r="K707" s="62">
        <v>0</v>
      </c>
      <c r="L707" s="62">
        <v>0</v>
      </c>
      <c r="M707" s="62">
        <v>73.2</v>
      </c>
      <c r="N707" s="62">
        <v>14.399999999999999</v>
      </c>
      <c r="O707" s="62">
        <v>0</v>
      </c>
      <c r="P707" s="63">
        <v>0</v>
      </c>
      <c r="Q707" s="64">
        <f t="shared" si="652"/>
        <v>87.6</v>
      </c>
    </row>
    <row r="708" spans="1:17" ht="15.75" customHeight="1">
      <c r="A708" s="60" t="s">
        <v>78</v>
      </c>
      <c r="B708" s="61">
        <v>0</v>
      </c>
      <c r="C708" s="62">
        <v>0</v>
      </c>
      <c r="D708" s="62">
        <v>0</v>
      </c>
      <c r="E708" s="62">
        <v>92</v>
      </c>
      <c r="F708" s="62">
        <v>3</v>
      </c>
      <c r="G708" s="62">
        <v>0</v>
      </c>
      <c r="H708" s="63">
        <v>0</v>
      </c>
      <c r="I708" s="64">
        <f t="shared" si="651"/>
        <v>95</v>
      </c>
      <c r="J708" s="61">
        <v>0</v>
      </c>
      <c r="K708" s="62">
        <v>0</v>
      </c>
      <c r="L708" s="62">
        <v>0</v>
      </c>
      <c r="M708" s="62">
        <v>92</v>
      </c>
      <c r="N708" s="62">
        <v>3</v>
      </c>
      <c r="O708" s="62">
        <v>0</v>
      </c>
      <c r="P708" s="63">
        <v>0</v>
      </c>
      <c r="Q708" s="64">
        <f t="shared" si="652"/>
        <v>95</v>
      </c>
    </row>
    <row r="709" spans="1:17" ht="15.75" customHeight="1">
      <c r="A709" s="60" t="s">
        <v>79</v>
      </c>
      <c r="B709" s="61">
        <v>0</v>
      </c>
      <c r="C709" s="62">
        <v>0</v>
      </c>
      <c r="D709" s="62">
        <v>0</v>
      </c>
      <c r="E709" s="62">
        <v>33</v>
      </c>
      <c r="F709" s="62">
        <v>3</v>
      </c>
      <c r="G709" s="62">
        <v>0</v>
      </c>
      <c r="H709" s="63">
        <v>0</v>
      </c>
      <c r="I709" s="64">
        <f t="shared" si="651"/>
        <v>36</v>
      </c>
      <c r="J709" s="61">
        <v>0</v>
      </c>
      <c r="K709" s="62">
        <v>0</v>
      </c>
      <c r="L709" s="62">
        <v>0</v>
      </c>
      <c r="M709" s="62">
        <v>26.400000000000002</v>
      </c>
      <c r="N709" s="62">
        <v>2.4000000000000004</v>
      </c>
      <c r="O709" s="62">
        <v>0</v>
      </c>
      <c r="P709" s="63">
        <v>0</v>
      </c>
      <c r="Q709" s="64">
        <f t="shared" si="652"/>
        <v>28.800000000000004</v>
      </c>
    </row>
    <row r="710" spans="1:17" ht="15.75" customHeight="1">
      <c r="A710" s="45" t="s">
        <v>80</v>
      </c>
      <c r="B710" s="61">
        <v>0</v>
      </c>
      <c r="C710" s="62">
        <v>0</v>
      </c>
      <c r="D710" s="62">
        <v>0</v>
      </c>
      <c r="E710" s="62">
        <v>80</v>
      </c>
      <c r="F710" s="62">
        <v>35</v>
      </c>
      <c r="G710" s="62">
        <v>0</v>
      </c>
      <c r="H710" s="63">
        <v>0</v>
      </c>
      <c r="I710" s="64">
        <f t="shared" si="651"/>
        <v>115</v>
      </c>
      <c r="J710" s="61">
        <v>0</v>
      </c>
      <c r="K710" s="62">
        <v>0</v>
      </c>
      <c r="L710" s="62">
        <v>0</v>
      </c>
      <c r="M710" s="62">
        <v>48</v>
      </c>
      <c r="N710" s="62">
        <v>21</v>
      </c>
      <c r="O710" s="62">
        <v>0</v>
      </c>
      <c r="P710" s="63">
        <v>0</v>
      </c>
      <c r="Q710" s="64">
        <f t="shared" si="652"/>
        <v>69</v>
      </c>
    </row>
    <row r="711" spans="1:17" ht="15.75" customHeight="1">
      <c r="A711" s="65" t="s">
        <v>81</v>
      </c>
      <c r="B711" s="61">
        <v>0</v>
      </c>
      <c r="C711" s="62">
        <v>0</v>
      </c>
      <c r="D711" s="62">
        <v>0</v>
      </c>
      <c r="E711" s="62">
        <v>69</v>
      </c>
      <c r="F711" s="62">
        <v>9</v>
      </c>
      <c r="G711" s="62">
        <v>0</v>
      </c>
      <c r="H711" s="63">
        <v>0</v>
      </c>
      <c r="I711" s="64">
        <f t="shared" si="651"/>
        <v>78</v>
      </c>
      <c r="J711" s="61">
        <v>0</v>
      </c>
      <c r="K711" s="62">
        <v>0</v>
      </c>
      <c r="L711" s="62">
        <v>0</v>
      </c>
      <c r="M711" s="62">
        <v>34.5</v>
      </c>
      <c r="N711" s="62">
        <v>4.5</v>
      </c>
      <c r="O711" s="62">
        <v>0</v>
      </c>
      <c r="P711" s="63">
        <v>0</v>
      </c>
      <c r="Q711" s="64">
        <f t="shared" si="652"/>
        <v>39</v>
      </c>
    </row>
    <row r="712" spans="1:17" ht="15.75" customHeight="1">
      <c r="A712" s="65" t="s">
        <v>82</v>
      </c>
      <c r="B712" s="61">
        <v>0</v>
      </c>
      <c r="C712" s="62">
        <v>0</v>
      </c>
      <c r="D712" s="62">
        <v>0</v>
      </c>
      <c r="E712" s="62">
        <v>247</v>
      </c>
      <c r="F712" s="62">
        <v>41</v>
      </c>
      <c r="G712" s="62">
        <v>0</v>
      </c>
      <c r="H712" s="63">
        <v>0</v>
      </c>
      <c r="I712" s="64">
        <f t="shared" si="651"/>
        <v>288</v>
      </c>
      <c r="J712" s="61">
        <v>0</v>
      </c>
      <c r="K712" s="62">
        <v>0</v>
      </c>
      <c r="L712" s="62">
        <v>0</v>
      </c>
      <c r="M712" s="62">
        <v>98.800000000000011</v>
      </c>
      <c r="N712" s="62">
        <v>16.400000000000002</v>
      </c>
      <c r="O712" s="62">
        <v>0</v>
      </c>
      <c r="P712" s="63">
        <v>0</v>
      </c>
      <c r="Q712" s="64">
        <f t="shared" si="652"/>
        <v>115.20000000000002</v>
      </c>
    </row>
    <row r="713" spans="1:17" ht="15.75" customHeight="1">
      <c r="A713" s="45" t="s">
        <v>83</v>
      </c>
      <c r="B713" s="61">
        <v>0</v>
      </c>
      <c r="C713" s="62">
        <v>0</v>
      </c>
      <c r="D713" s="62">
        <v>0</v>
      </c>
      <c r="E713" s="62">
        <v>0</v>
      </c>
      <c r="F713" s="62">
        <v>0</v>
      </c>
      <c r="G713" s="62">
        <v>0</v>
      </c>
      <c r="H713" s="63">
        <v>0</v>
      </c>
      <c r="I713" s="64">
        <f t="shared" si="651"/>
        <v>0</v>
      </c>
      <c r="J713" s="61">
        <v>0</v>
      </c>
      <c r="K713" s="62">
        <v>0</v>
      </c>
      <c r="L713" s="62">
        <v>0</v>
      </c>
      <c r="M713" s="62">
        <v>0</v>
      </c>
      <c r="N713" s="62">
        <v>0</v>
      </c>
      <c r="O713" s="62">
        <v>0</v>
      </c>
      <c r="P713" s="63">
        <v>0</v>
      </c>
      <c r="Q713" s="64">
        <f t="shared" si="652"/>
        <v>0</v>
      </c>
    </row>
    <row r="714" spans="1:17" ht="15.75" customHeight="1" thickBot="1">
      <c r="A714" s="45" t="s">
        <v>84</v>
      </c>
      <c r="B714" s="61">
        <v>0</v>
      </c>
      <c r="C714" s="62">
        <v>0</v>
      </c>
      <c r="D714" s="62">
        <v>0</v>
      </c>
      <c r="E714" s="62">
        <v>0</v>
      </c>
      <c r="F714" s="62">
        <v>0</v>
      </c>
      <c r="G714" s="62">
        <v>0</v>
      </c>
      <c r="H714" s="63">
        <v>0</v>
      </c>
      <c r="I714" s="64">
        <f t="shared" si="651"/>
        <v>0</v>
      </c>
      <c r="J714" s="61">
        <v>0</v>
      </c>
      <c r="K714" s="62">
        <v>0</v>
      </c>
      <c r="L714" s="62">
        <v>0</v>
      </c>
      <c r="M714" s="62">
        <v>0</v>
      </c>
      <c r="N714" s="62">
        <v>0</v>
      </c>
      <c r="O714" s="62">
        <v>0</v>
      </c>
      <c r="P714" s="63">
        <v>0</v>
      </c>
      <c r="Q714" s="64">
        <f t="shared" si="652"/>
        <v>0</v>
      </c>
    </row>
    <row r="715" spans="1:17" s="59" customFormat="1" ht="16.5" customHeight="1" thickBot="1">
      <c r="A715" s="54" t="s">
        <v>85</v>
      </c>
      <c r="B715" s="55">
        <f t="shared" ref="B715:Q715" si="653">SUM(B716:B717)</f>
        <v>0</v>
      </c>
      <c r="C715" s="55">
        <f t="shared" si="653"/>
        <v>0</v>
      </c>
      <c r="D715" s="55">
        <f t="shared" si="653"/>
        <v>12</v>
      </c>
      <c r="E715" s="55">
        <f t="shared" si="653"/>
        <v>20</v>
      </c>
      <c r="F715" s="55">
        <f t="shared" si="653"/>
        <v>2</v>
      </c>
      <c r="G715" s="55">
        <f t="shared" si="653"/>
        <v>0</v>
      </c>
      <c r="H715" s="110">
        <f t="shared" si="653"/>
        <v>0</v>
      </c>
      <c r="I715" s="58">
        <f t="shared" si="653"/>
        <v>34</v>
      </c>
      <c r="J715" s="55">
        <f t="shared" si="653"/>
        <v>0</v>
      </c>
      <c r="K715" s="55">
        <f t="shared" si="653"/>
        <v>0</v>
      </c>
      <c r="L715" s="55">
        <f t="shared" si="653"/>
        <v>352</v>
      </c>
      <c r="M715" s="55">
        <f t="shared" si="653"/>
        <v>726</v>
      </c>
      <c r="N715" s="55">
        <f t="shared" si="653"/>
        <v>44</v>
      </c>
      <c r="O715" s="55">
        <f t="shared" si="653"/>
        <v>0</v>
      </c>
      <c r="P715" s="110">
        <f t="shared" si="653"/>
        <v>0</v>
      </c>
      <c r="Q715" s="58">
        <f t="shared" si="653"/>
        <v>1122</v>
      </c>
    </row>
    <row r="716" spans="1:17" ht="15.75" customHeight="1">
      <c r="A716" s="45" t="s">
        <v>86</v>
      </c>
      <c r="B716" s="61">
        <v>0</v>
      </c>
      <c r="C716" s="62">
        <v>0</v>
      </c>
      <c r="D716" s="62">
        <v>4</v>
      </c>
      <c r="E716" s="62">
        <v>13</v>
      </c>
      <c r="F716" s="62">
        <v>0</v>
      </c>
      <c r="G716" s="62">
        <v>0</v>
      </c>
      <c r="H716" s="63">
        <v>0</v>
      </c>
      <c r="I716" s="64">
        <f>SUM(B716:H716)</f>
        <v>17</v>
      </c>
      <c r="J716" s="61">
        <v>0</v>
      </c>
      <c r="K716" s="62">
        <v>0</v>
      </c>
      <c r="L716" s="62">
        <v>176</v>
      </c>
      <c r="M716" s="62">
        <v>572</v>
      </c>
      <c r="N716" s="62">
        <v>0</v>
      </c>
      <c r="O716" s="62">
        <v>0</v>
      </c>
      <c r="P716" s="63">
        <v>0</v>
      </c>
      <c r="Q716" s="64">
        <f>SUM(J716:P716)</f>
        <v>748</v>
      </c>
    </row>
    <row r="717" spans="1:17" ht="15.75" customHeight="1" thickBot="1">
      <c r="A717" s="45" t="s">
        <v>87</v>
      </c>
      <c r="B717" s="61">
        <v>0</v>
      </c>
      <c r="C717" s="62">
        <v>0</v>
      </c>
      <c r="D717" s="62">
        <v>8</v>
      </c>
      <c r="E717" s="62">
        <v>7</v>
      </c>
      <c r="F717" s="62">
        <v>2</v>
      </c>
      <c r="G717" s="62">
        <v>0</v>
      </c>
      <c r="H717" s="63">
        <v>0</v>
      </c>
      <c r="I717" s="64">
        <f>SUM(B717:H717)</f>
        <v>17</v>
      </c>
      <c r="J717" s="61">
        <v>0</v>
      </c>
      <c r="K717" s="62">
        <v>0</v>
      </c>
      <c r="L717" s="62">
        <v>176</v>
      </c>
      <c r="M717" s="62">
        <v>154</v>
      </c>
      <c r="N717" s="62">
        <v>44</v>
      </c>
      <c r="O717" s="62">
        <v>0</v>
      </c>
      <c r="P717" s="63">
        <v>0</v>
      </c>
      <c r="Q717" s="64">
        <f>SUM(J717:P717)</f>
        <v>374</v>
      </c>
    </row>
    <row r="718" spans="1:17" s="59" customFormat="1" ht="16.5" customHeight="1" thickBot="1">
      <c r="A718" s="54" t="s">
        <v>88</v>
      </c>
      <c r="B718" s="55">
        <f>SUM(B719:B750)</f>
        <v>119767</v>
      </c>
      <c r="C718" s="55">
        <f t="shared" ref="C718:I718" si="654">SUM(C719:C750)</f>
        <v>0</v>
      </c>
      <c r="D718" s="55">
        <f t="shared" si="654"/>
        <v>1259797</v>
      </c>
      <c r="E718" s="55">
        <f t="shared" si="654"/>
        <v>256008</v>
      </c>
      <c r="F718" s="55">
        <f t="shared" si="654"/>
        <v>51501</v>
      </c>
      <c r="G718" s="55">
        <f t="shared" si="654"/>
        <v>4500</v>
      </c>
      <c r="H718" s="110">
        <f t="shared" si="654"/>
        <v>154</v>
      </c>
      <c r="I718" s="58">
        <f t="shared" si="654"/>
        <v>1691727</v>
      </c>
      <c r="J718" s="55">
        <f t="shared" ref="J718:Q718" si="655">SUM(J719:J750)</f>
        <v>324020.5</v>
      </c>
      <c r="K718" s="55">
        <f t="shared" si="655"/>
        <v>0</v>
      </c>
      <c r="L718" s="55">
        <f t="shared" si="655"/>
        <v>2989884.1999999997</v>
      </c>
      <c r="M718" s="55">
        <f t="shared" si="655"/>
        <v>840871.4</v>
      </c>
      <c r="N718" s="55">
        <f t="shared" si="655"/>
        <v>182271.40000000002</v>
      </c>
      <c r="O718" s="55">
        <f t="shared" si="655"/>
        <v>9570</v>
      </c>
      <c r="P718" s="110">
        <f t="shared" si="655"/>
        <v>327</v>
      </c>
      <c r="Q718" s="58">
        <f t="shared" si="655"/>
        <v>4346944.5</v>
      </c>
    </row>
    <row r="719" spans="1:17" ht="15" customHeight="1">
      <c r="A719" s="66" t="s">
        <v>89</v>
      </c>
      <c r="B719" s="61">
        <v>0</v>
      </c>
      <c r="C719" s="62">
        <v>0</v>
      </c>
      <c r="D719" s="62">
        <v>0</v>
      </c>
      <c r="E719" s="62">
        <v>0</v>
      </c>
      <c r="F719" s="62">
        <v>0</v>
      </c>
      <c r="G719" s="62">
        <v>0</v>
      </c>
      <c r="H719" s="63">
        <v>0</v>
      </c>
      <c r="I719" s="64">
        <f t="shared" ref="I719:I750" si="656">SUM(B719:H719)</f>
        <v>0</v>
      </c>
      <c r="J719" s="61">
        <v>0</v>
      </c>
      <c r="K719" s="62">
        <v>0</v>
      </c>
      <c r="L719" s="62">
        <v>0</v>
      </c>
      <c r="M719" s="62">
        <v>0</v>
      </c>
      <c r="N719" s="62">
        <v>0</v>
      </c>
      <c r="O719" s="62">
        <v>0</v>
      </c>
      <c r="P719" s="63">
        <v>0</v>
      </c>
      <c r="Q719" s="64">
        <f t="shared" ref="Q719:Q750" si="657">SUM(J719:P719)</f>
        <v>0</v>
      </c>
    </row>
    <row r="720" spans="1:17" ht="15" customHeight="1">
      <c r="A720" s="45" t="s">
        <v>90</v>
      </c>
      <c r="B720" s="61">
        <v>0</v>
      </c>
      <c r="C720" s="62">
        <v>0</v>
      </c>
      <c r="D720" s="62">
        <v>0</v>
      </c>
      <c r="E720" s="62">
        <v>0</v>
      </c>
      <c r="F720" s="62">
        <v>0</v>
      </c>
      <c r="G720" s="62">
        <v>0</v>
      </c>
      <c r="H720" s="63">
        <v>0</v>
      </c>
      <c r="I720" s="64">
        <f t="shared" si="656"/>
        <v>0</v>
      </c>
      <c r="J720" s="61">
        <v>0</v>
      </c>
      <c r="K720" s="62">
        <v>0</v>
      </c>
      <c r="L720" s="62">
        <v>0</v>
      </c>
      <c r="M720" s="62">
        <v>0</v>
      </c>
      <c r="N720" s="62">
        <v>0</v>
      </c>
      <c r="O720" s="62">
        <v>0</v>
      </c>
      <c r="P720" s="63">
        <v>0</v>
      </c>
      <c r="Q720" s="64">
        <f t="shared" si="657"/>
        <v>0</v>
      </c>
    </row>
    <row r="721" spans="1:17" ht="15" customHeight="1">
      <c r="A721" s="66" t="s">
        <v>91</v>
      </c>
      <c r="B721" s="61">
        <v>0</v>
      </c>
      <c r="C721" s="62">
        <v>0</v>
      </c>
      <c r="D721" s="62">
        <v>0</v>
      </c>
      <c r="E721" s="62">
        <v>0</v>
      </c>
      <c r="F721" s="62">
        <v>0</v>
      </c>
      <c r="G721" s="62">
        <v>0</v>
      </c>
      <c r="H721" s="63">
        <v>0</v>
      </c>
      <c r="I721" s="64">
        <f t="shared" si="656"/>
        <v>0</v>
      </c>
      <c r="J721" s="61">
        <v>0</v>
      </c>
      <c r="K721" s="62">
        <v>0</v>
      </c>
      <c r="L721" s="62">
        <v>0</v>
      </c>
      <c r="M721" s="62">
        <v>0</v>
      </c>
      <c r="N721" s="62">
        <v>0</v>
      </c>
      <c r="O721" s="62">
        <v>0</v>
      </c>
      <c r="P721" s="63">
        <v>0</v>
      </c>
      <c r="Q721" s="64">
        <f t="shared" si="657"/>
        <v>0</v>
      </c>
    </row>
    <row r="722" spans="1:17" ht="15" customHeight="1">
      <c r="A722" s="45" t="s">
        <v>92</v>
      </c>
      <c r="B722" s="61">
        <v>0</v>
      </c>
      <c r="C722" s="62">
        <v>0</v>
      </c>
      <c r="D722" s="62">
        <v>0</v>
      </c>
      <c r="E722" s="62">
        <v>0</v>
      </c>
      <c r="F722" s="62">
        <v>0</v>
      </c>
      <c r="G722" s="62">
        <v>0</v>
      </c>
      <c r="H722" s="63">
        <v>0</v>
      </c>
      <c r="I722" s="64">
        <f t="shared" si="656"/>
        <v>0</v>
      </c>
      <c r="J722" s="61">
        <v>0</v>
      </c>
      <c r="K722" s="62">
        <v>0</v>
      </c>
      <c r="L722" s="62">
        <v>0</v>
      </c>
      <c r="M722" s="62">
        <v>0</v>
      </c>
      <c r="N722" s="62">
        <v>0</v>
      </c>
      <c r="O722" s="62">
        <v>0</v>
      </c>
      <c r="P722" s="63">
        <v>0</v>
      </c>
      <c r="Q722" s="64">
        <f t="shared" si="657"/>
        <v>0</v>
      </c>
    </row>
    <row r="723" spans="1:17" ht="15" customHeight="1">
      <c r="A723" s="45" t="s">
        <v>93</v>
      </c>
      <c r="B723" s="61">
        <v>0</v>
      </c>
      <c r="C723" s="62">
        <v>0</v>
      </c>
      <c r="D723" s="62">
        <v>0</v>
      </c>
      <c r="E723" s="62">
        <v>0</v>
      </c>
      <c r="F723" s="62">
        <v>0</v>
      </c>
      <c r="G723" s="62">
        <v>0</v>
      </c>
      <c r="H723" s="63">
        <v>0</v>
      </c>
      <c r="I723" s="64">
        <f t="shared" si="656"/>
        <v>0</v>
      </c>
      <c r="J723" s="61">
        <v>0</v>
      </c>
      <c r="K723" s="62">
        <v>0</v>
      </c>
      <c r="L723" s="62">
        <v>0</v>
      </c>
      <c r="M723" s="62">
        <v>0</v>
      </c>
      <c r="N723" s="62">
        <v>0</v>
      </c>
      <c r="O723" s="62">
        <v>0</v>
      </c>
      <c r="P723" s="63">
        <v>0</v>
      </c>
      <c r="Q723" s="64">
        <f t="shared" si="657"/>
        <v>0</v>
      </c>
    </row>
    <row r="724" spans="1:17" ht="15" customHeight="1">
      <c r="A724" s="45" t="s">
        <v>94</v>
      </c>
      <c r="B724" s="61">
        <v>0</v>
      </c>
      <c r="C724" s="62">
        <v>0</v>
      </c>
      <c r="D724" s="62">
        <v>0</v>
      </c>
      <c r="E724" s="62">
        <v>0</v>
      </c>
      <c r="F724" s="62">
        <v>0</v>
      </c>
      <c r="G724" s="62">
        <v>0</v>
      </c>
      <c r="H724" s="63">
        <v>0</v>
      </c>
      <c r="I724" s="64">
        <f t="shared" si="656"/>
        <v>0</v>
      </c>
      <c r="J724" s="61">
        <v>0</v>
      </c>
      <c r="K724" s="62">
        <v>0</v>
      </c>
      <c r="L724" s="62">
        <v>0</v>
      </c>
      <c r="M724" s="62">
        <v>0</v>
      </c>
      <c r="N724" s="62">
        <v>0</v>
      </c>
      <c r="O724" s="62">
        <v>0</v>
      </c>
      <c r="P724" s="63">
        <v>0</v>
      </c>
      <c r="Q724" s="64">
        <f t="shared" si="657"/>
        <v>0</v>
      </c>
    </row>
    <row r="725" spans="1:17" ht="15" customHeight="1">
      <c r="A725" s="45" t="s">
        <v>95</v>
      </c>
      <c r="B725" s="61">
        <v>0</v>
      </c>
      <c r="C725" s="62">
        <v>0</v>
      </c>
      <c r="D725" s="62">
        <v>0</v>
      </c>
      <c r="E725" s="62">
        <v>0</v>
      </c>
      <c r="F725" s="62">
        <v>0</v>
      </c>
      <c r="G725" s="62">
        <v>0</v>
      </c>
      <c r="H725" s="63">
        <v>0</v>
      </c>
      <c r="I725" s="64">
        <f t="shared" si="656"/>
        <v>0</v>
      </c>
      <c r="J725" s="61">
        <v>0</v>
      </c>
      <c r="K725" s="62">
        <v>0</v>
      </c>
      <c r="L725" s="62">
        <v>0</v>
      </c>
      <c r="M725" s="62">
        <v>0</v>
      </c>
      <c r="N725" s="62">
        <v>0</v>
      </c>
      <c r="O725" s="62">
        <v>0</v>
      </c>
      <c r="P725" s="63">
        <v>0</v>
      </c>
      <c r="Q725" s="64">
        <f t="shared" si="657"/>
        <v>0</v>
      </c>
    </row>
    <row r="726" spans="1:17" ht="15" customHeight="1">
      <c r="A726" s="45" t="s">
        <v>96</v>
      </c>
      <c r="B726" s="61">
        <v>0</v>
      </c>
      <c r="C726" s="62">
        <v>0</v>
      </c>
      <c r="D726" s="62">
        <v>0</v>
      </c>
      <c r="E726" s="62">
        <v>0</v>
      </c>
      <c r="F726" s="62">
        <v>0</v>
      </c>
      <c r="G726" s="62">
        <v>0</v>
      </c>
      <c r="H726" s="63">
        <v>0</v>
      </c>
      <c r="I726" s="64">
        <f t="shared" si="656"/>
        <v>0</v>
      </c>
      <c r="J726" s="61">
        <v>0</v>
      </c>
      <c r="K726" s="62">
        <v>0</v>
      </c>
      <c r="L726" s="62">
        <v>0</v>
      </c>
      <c r="M726" s="62">
        <v>0</v>
      </c>
      <c r="N726" s="62">
        <v>0</v>
      </c>
      <c r="O726" s="62">
        <v>0</v>
      </c>
      <c r="P726" s="63">
        <v>0</v>
      </c>
      <c r="Q726" s="64">
        <f t="shared" si="657"/>
        <v>0</v>
      </c>
    </row>
    <row r="727" spans="1:17" ht="15" customHeight="1">
      <c r="A727" s="45" t="s">
        <v>97</v>
      </c>
      <c r="B727" s="61">
        <v>0</v>
      </c>
      <c r="C727" s="62">
        <v>0</v>
      </c>
      <c r="D727" s="62">
        <v>0</v>
      </c>
      <c r="E727" s="62">
        <v>0</v>
      </c>
      <c r="F727" s="62">
        <v>0</v>
      </c>
      <c r="G727" s="62">
        <v>0</v>
      </c>
      <c r="H727" s="63">
        <v>0</v>
      </c>
      <c r="I727" s="64">
        <f t="shared" si="656"/>
        <v>0</v>
      </c>
      <c r="J727" s="61">
        <v>0</v>
      </c>
      <c r="K727" s="62">
        <v>0</v>
      </c>
      <c r="L727" s="62">
        <v>0</v>
      </c>
      <c r="M727" s="62">
        <v>0</v>
      </c>
      <c r="N727" s="62">
        <v>0</v>
      </c>
      <c r="O727" s="62">
        <v>0</v>
      </c>
      <c r="P727" s="63">
        <v>0</v>
      </c>
      <c r="Q727" s="64">
        <f t="shared" si="657"/>
        <v>0</v>
      </c>
    </row>
    <row r="728" spans="1:17" ht="15" customHeight="1">
      <c r="A728" s="45" t="s">
        <v>98</v>
      </c>
      <c r="B728" s="61">
        <v>0</v>
      </c>
      <c r="C728" s="62">
        <v>0</v>
      </c>
      <c r="D728" s="62">
        <v>0</v>
      </c>
      <c r="E728" s="62">
        <v>0</v>
      </c>
      <c r="F728" s="62">
        <v>0</v>
      </c>
      <c r="G728" s="62">
        <v>0</v>
      </c>
      <c r="H728" s="63">
        <v>0</v>
      </c>
      <c r="I728" s="64">
        <f t="shared" si="656"/>
        <v>0</v>
      </c>
      <c r="J728" s="61">
        <v>0</v>
      </c>
      <c r="K728" s="62">
        <v>0</v>
      </c>
      <c r="L728" s="62">
        <v>0</v>
      </c>
      <c r="M728" s="62">
        <v>0</v>
      </c>
      <c r="N728" s="62">
        <v>0</v>
      </c>
      <c r="O728" s="62">
        <v>0</v>
      </c>
      <c r="P728" s="63">
        <v>0</v>
      </c>
      <c r="Q728" s="64">
        <f t="shared" si="657"/>
        <v>0</v>
      </c>
    </row>
    <row r="729" spans="1:17" ht="15" customHeight="1">
      <c r="A729" s="45" t="s">
        <v>99</v>
      </c>
      <c r="B729" s="61">
        <v>0</v>
      </c>
      <c r="C729" s="62">
        <v>0</v>
      </c>
      <c r="D729" s="62">
        <v>0</v>
      </c>
      <c r="E729" s="62">
        <v>0</v>
      </c>
      <c r="F729" s="62">
        <v>0</v>
      </c>
      <c r="G729" s="62">
        <v>0</v>
      </c>
      <c r="H729" s="63">
        <v>0</v>
      </c>
      <c r="I729" s="64">
        <f t="shared" si="656"/>
        <v>0</v>
      </c>
      <c r="J729" s="61">
        <v>0</v>
      </c>
      <c r="K729" s="62">
        <v>0</v>
      </c>
      <c r="L729" s="62">
        <v>0</v>
      </c>
      <c r="M729" s="62">
        <v>0</v>
      </c>
      <c r="N729" s="62">
        <v>0</v>
      </c>
      <c r="O729" s="62">
        <v>0</v>
      </c>
      <c r="P729" s="63">
        <v>0</v>
      </c>
      <c r="Q729" s="64">
        <f t="shared" si="657"/>
        <v>0</v>
      </c>
    </row>
    <row r="730" spans="1:17" ht="15" customHeight="1">
      <c r="A730" s="45" t="s">
        <v>100</v>
      </c>
      <c r="B730" s="61">
        <v>0</v>
      </c>
      <c r="C730" s="62">
        <v>0</v>
      </c>
      <c r="D730" s="62">
        <v>0</v>
      </c>
      <c r="E730" s="62">
        <v>0</v>
      </c>
      <c r="F730" s="62">
        <v>0</v>
      </c>
      <c r="G730" s="62">
        <v>0</v>
      </c>
      <c r="H730" s="63">
        <v>0</v>
      </c>
      <c r="I730" s="64">
        <f t="shared" si="656"/>
        <v>0</v>
      </c>
      <c r="J730" s="61">
        <v>0</v>
      </c>
      <c r="K730" s="62">
        <v>0</v>
      </c>
      <c r="L730" s="62">
        <v>0</v>
      </c>
      <c r="M730" s="62">
        <v>0</v>
      </c>
      <c r="N730" s="62">
        <v>0</v>
      </c>
      <c r="O730" s="62">
        <v>0</v>
      </c>
      <c r="P730" s="63">
        <v>0</v>
      </c>
      <c r="Q730" s="64">
        <f t="shared" si="657"/>
        <v>0</v>
      </c>
    </row>
    <row r="731" spans="1:17" ht="15" customHeight="1">
      <c r="A731" s="45" t="s">
        <v>101</v>
      </c>
      <c r="B731" s="61">
        <v>0</v>
      </c>
      <c r="C731" s="62">
        <v>0</v>
      </c>
      <c r="D731" s="62">
        <v>0</v>
      </c>
      <c r="E731" s="62">
        <v>0</v>
      </c>
      <c r="F731" s="62">
        <v>0</v>
      </c>
      <c r="G731" s="62">
        <v>0</v>
      </c>
      <c r="H731" s="63">
        <v>0</v>
      </c>
      <c r="I731" s="64">
        <f t="shared" si="656"/>
        <v>0</v>
      </c>
      <c r="J731" s="61">
        <v>0</v>
      </c>
      <c r="K731" s="62">
        <v>0</v>
      </c>
      <c r="L731" s="62">
        <v>0</v>
      </c>
      <c r="M731" s="62">
        <v>0</v>
      </c>
      <c r="N731" s="62">
        <v>0</v>
      </c>
      <c r="O731" s="62">
        <v>0</v>
      </c>
      <c r="P731" s="63">
        <v>0</v>
      </c>
      <c r="Q731" s="64">
        <f t="shared" si="657"/>
        <v>0</v>
      </c>
    </row>
    <row r="732" spans="1:17" ht="15" customHeight="1">
      <c r="A732" s="45" t="s">
        <v>102</v>
      </c>
      <c r="B732" s="61">
        <v>0</v>
      </c>
      <c r="C732" s="62">
        <v>0</v>
      </c>
      <c r="D732" s="62">
        <v>0</v>
      </c>
      <c r="E732" s="62">
        <v>0</v>
      </c>
      <c r="F732" s="62">
        <v>0</v>
      </c>
      <c r="G732" s="62">
        <v>0</v>
      </c>
      <c r="H732" s="63">
        <v>0</v>
      </c>
      <c r="I732" s="64">
        <f t="shared" si="656"/>
        <v>0</v>
      </c>
      <c r="J732" s="61">
        <v>0</v>
      </c>
      <c r="K732" s="62">
        <v>0</v>
      </c>
      <c r="L732" s="62">
        <v>0</v>
      </c>
      <c r="M732" s="62">
        <v>0</v>
      </c>
      <c r="N732" s="62">
        <v>0</v>
      </c>
      <c r="O732" s="62">
        <v>0</v>
      </c>
      <c r="P732" s="63">
        <v>0</v>
      </c>
      <c r="Q732" s="64">
        <f t="shared" si="657"/>
        <v>0</v>
      </c>
    </row>
    <row r="733" spans="1:17" ht="15" customHeight="1">
      <c r="A733" s="45" t="s">
        <v>103</v>
      </c>
      <c r="B733" s="61">
        <v>0</v>
      </c>
      <c r="C733" s="62">
        <v>0</v>
      </c>
      <c r="D733" s="62">
        <v>0</v>
      </c>
      <c r="E733" s="62">
        <v>0</v>
      </c>
      <c r="F733" s="62">
        <v>0</v>
      </c>
      <c r="G733" s="62">
        <v>0</v>
      </c>
      <c r="H733" s="63">
        <v>0</v>
      </c>
      <c r="I733" s="64">
        <f t="shared" si="656"/>
        <v>0</v>
      </c>
      <c r="J733" s="61">
        <v>0</v>
      </c>
      <c r="K733" s="62">
        <v>0</v>
      </c>
      <c r="L733" s="62">
        <v>0</v>
      </c>
      <c r="M733" s="62">
        <v>0</v>
      </c>
      <c r="N733" s="62">
        <v>0</v>
      </c>
      <c r="O733" s="62">
        <v>0</v>
      </c>
      <c r="P733" s="63">
        <v>0</v>
      </c>
      <c r="Q733" s="64">
        <f t="shared" si="657"/>
        <v>0</v>
      </c>
    </row>
    <row r="734" spans="1:17" ht="15" customHeight="1">
      <c r="A734" s="65" t="s">
        <v>104</v>
      </c>
      <c r="B734" s="61">
        <v>0</v>
      </c>
      <c r="C734" s="62">
        <v>0</v>
      </c>
      <c r="D734" s="62">
        <v>0</v>
      </c>
      <c r="E734" s="62">
        <v>0</v>
      </c>
      <c r="F734" s="62">
        <v>0</v>
      </c>
      <c r="G734" s="62">
        <v>0</v>
      </c>
      <c r="H734" s="63">
        <v>0</v>
      </c>
      <c r="I734" s="53">
        <f t="shared" si="656"/>
        <v>0</v>
      </c>
      <c r="J734" s="61">
        <v>0</v>
      </c>
      <c r="K734" s="62">
        <v>0</v>
      </c>
      <c r="L734" s="62">
        <v>0</v>
      </c>
      <c r="M734" s="62">
        <v>0</v>
      </c>
      <c r="N734" s="62">
        <v>0</v>
      </c>
      <c r="O734" s="62">
        <v>0</v>
      </c>
      <c r="P734" s="63">
        <v>0</v>
      </c>
      <c r="Q734" s="53">
        <f t="shared" si="657"/>
        <v>0</v>
      </c>
    </row>
    <row r="735" spans="1:17" ht="15.75" customHeight="1">
      <c r="A735" s="65" t="s">
        <v>145</v>
      </c>
      <c r="B735" s="61">
        <v>39274</v>
      </c>
      <c r="C735" s="62">
        <v>0</v>
      </c>
      <c r="D735" s="62">
        <v>514026</v>
      </c>
      <c r="E735" s="62">
        <v>83592</v>
      </c>
      <c r="F735" s="62">
        <v>12362</v>
      </c>
      <c r="G735" s="62">
        <v>1500</v>
      </c>
      <c r="H735" s="63">
        <v>0</v>
      </c>
      <c r="I735" s="53">
        <f t="shared" si="656"/>
        <v>650754</v>
      </c>
      <c r="J735" s="61">
        <v>94257.599999999991</v>
      </c>
      <c r="K735" s="62">
        <v>0</v>
      </c>
      <c r="L735" s="62">
        <v>1233662.3999999999</v>
      </c>
      <c r="M735" s="62">
        <v>200620.79999999999</v>
      </c>
      <c r="N735" s="62">
        <v>29668.799999999999</v>
      </c>
      <c r="O735" s="62">
        <v>3600</v>
      </c>
      <c r="P735" s="63">
        <v>0</v>
      </c>
      <c r="Q735" s="53">
        <f t="shared" si="657"/>
        <v>1561809.6</v>
      </c>
    </row>
    <row r="736" spans="1:17" ht="15.75" customHeight="1">
      <c r="A736" s="65" t="s">
        <v>146</v>
      </c>
      <c r="B736" s="61">
        <v>22711</v>
      </c>
      <c r="C736" s="62">
        <v>0</v>
      </c>
      <c r="D736" s="62">
        <v>335252</v>
      </c>
      <c r="E736" s="62">
        <v>32261</v>
      </c>
      <c r="F736" s="62">
        <v>8459</v>
      </c>
      <c r="G736" s="62">
        <v>1100</v>
      </c>
      <c r="H736" s="63">
        <v>0</v>
      </c>
      <c r="I736" s="53">
        <f t="shared" si="656"/>
        <v>399783</v>
      </c>
      <c r="J736" s="61">
        <v>27253.200000000001</v>
      </c>
      <c r="K736" s="62">
        <v>0</v>
      </c>
      <c r="L736" s="62">
        <v>402302.39999999997</v>
      </c>
      <c r="M736" s="62">
        <v>38713.199999999997</v>
      </c>
      <c r="N736" s="62">
        <v>10150.799999999999</v>
      </c>
      <c r="O736" s="62">
        <v>1320</v>
      </c>
      <c r="P736" s="63">
        <v>0</v>
      </c>
      <c r="Q736" s="53">
        <f t="shared" si="657"/>
        <v>479739.6</v>
      </c>
    </row>
    <row r="737" spans="1:18" ht="15.75" customHeight="1">
      <c r="A737" s="45" t="s">
        <v>147</v>
      </c>
      <c r="B737" s="61">
        <v>28604</v>
      </c>
      <c r="C737" s="62">
        <v>0</v>
      </c>
      <c r="D737" s="62">
        <v>199217</v>
      </c>
      <c r="E737" s="62">
        <v>76710</v>
      </c>
      <c r="F737" s="62">
        <v>14524</v>
      </c>
      <c r="G737" s="62">
        <v>1200</v>
      </c>
      <c r="H737" s="63">
        <v>64</v>
      </c>
      <c r="I737" s="53">
        <f t="shared" si="656"/>
        <v>320319</v>
      </c>
      <c r="J737" s="61">
        <v>85812</v>
      </c>
      <c r="K737" s="62">
        <v>0</v>
      </c>
      <c r="L737" s="62">
        <v>597651</v>
      </c>
      <c r="M737" s="62">
        <v>230130</v>
      </c>
      <c r="N737" s="62">
        <v>43572</v>
      </c>
      <c r="O737" s="62">
        <v>3600</v>
      </c>
      <c r="P737" s="63">
        <v>192</v>
      </c>
      <c r="Q737" s="53">
        <f t="shared" si="657"/>
        <v>960957</v>
      </c>
    </row>
    <row r="738" spans="1:18" ht="15.75" customHeight="1">
      <c r="A738" s="45" t="s">
        <v>148</v>
      </c>
      <c r="B738" s="61">
        <v>15127</v>
      </c>
      <c r="C738" s="62">
        <v>0</v>
      </c>
      <c r="D738" s="62">
        <v>108293</v>
      </c>
      <c r="E738" s="62">
        <v>29356</v>
      </c>
      <c r="F738" s="62">
        <v>7602</v>
      </c>
      <c r="G738" s="62">
        <v>700</v>
      </c>
      <c r="H738" s="63">
        <v>90</v>
      </c>
      <c r="I738" s="53">
        <f t="shared" si="656"/>
        <v>161168</v>
      </c>
      <c r="J738" s="61">
        <v>22690.5</v>
      </c>
      <c r="K738" s="62">
        <v>0</v>
      </c>
      <c r="L738" s="62">
        <v>162439.5</v>
      </c>
      <c r="M738" s="62">
        <v>44034</v>
      </c>
      <c r="N738" s="62">
        <v>11403</v>
      </c>
      <c r="O738" s="62">
        <v>1050</v>
      </c>
      <c r="P738" s="63">
        <v>135</v>
      </c>
      <c r="Q738" s="53">
        <f t="shared" si="657"/>
        <v>241752</v>
      </c>
    </row>
    <row r="739" spans="1:18" ht="15.75" customHeight="1">
      <c r="A739" s="45" t="s">
        <v>93</v>
      </c>
      <c r="B739" s="61">
        <v>4999</v>
      </c>
      <c r="C739" s="62">
        <v>0</v>
      </c>
      <c r="D739" s="62">
        <v>42031</v>
      </c>
      <c r="E739" s="62">
        <v>7284</v>
      </c>
      <c r="F739" s="62">
        <v>877</v>
      </c>
      <c r="G739" s="62">
        <v>0</v>
      </c>
      <c r="H739" s="63">
        <v>0</v>
      </c>
      <c r="I739" s="53">
        <f t="shared" si="656"/>
        <v>55191</v>
      </c>
      <c r="J739" s="61">
        <v>21995.600000000002</v>
      </c>
      <c r="K739" s="62">
        <v>0</v>
      </c>
      <c r="L739" s="62">
        <v>184936.40000000002</v>
      </c>
      <c r="M739" s="62">
        <v>32049.600000000002</v>
      </c>
      <c r="N739" s="62">
        <v>3858.8</v>
      </c>
      <c r="O739" s="62">
        <v>0</v>
      </c>
      <c r="P739" s="63">
        <v>0</v>
      </c>
      <c r="Q739" s="53">
        <f t="shared" si="657"/>
        <v>242840.40000000002</v>
      </c>
    </row>
    <row r="740" spans="1:18" ht="15.75" customHeight="1">
      <c r="A740" s="45" t="s">
        <v>94</v>
      </c>
      <c r="B740" s="61">
        <v>2523</v>
      </c>
      <c r="C740" s="62">
        <v>0</v>
      </c>
      <c r="D740" s="62">
        <v>22215</v>
      </c>
      <c r="E740" s="62">
        <v>2459</v>
      </c>
      <c r="F740" s="62">
        <v>445</v>
      </c>
      <c r="G740" s="62">
        <v>0</v>
      </c>
      <c r="H740" s="63">
        <v>0</v>
      </c>
      <c r="I740" s="53">
        <f t="shared" si="656"/>
        <v>27642</v>
      </c>
      <c r="J740" s="61">
        <v>5550.6</v>
      </c>
      <c r="K740" s="62">
        <v>0</v>
      </c>
      <c r="L740" s="62">
        <v>48873.000000000007</v>
      </c>
      <c r="M740" s="62">
        <v>5409.8</v>
      </c>
      <c r="N740" s="62">
        <v>979.00000000000011</v>
      </c>
      <c r="O740" s="62">
        <v>0</v>
      </c>
      <c r="P740" s="63">
        <v>0</v>
      </c>
      <c r="Q740" s="53">
        <f t="shared" si="657"/>
        <v>60812.400000000009</v>
      </c>
    </row>
    <row r="741" spans="1:18" ht="15.75" customHeight="1">
      <c r="A741" s="45" t="s">
        <v>95</v>
      </c>
      <c r="B741" s="61">
        <v>331</v>
      </c>
      <c r="C741" s="62">
        <v>0</v>
      </c>
      <c r="D741" s="62">
        <v>2841</v>
      </c>
      <c r="E741" s="62">
        <v>616</v>
      </c>
      <c r="F741" s="62">
        <v>64</v>
      </c>
      <c r="G741" s="62">
        <v>0</v>
      </c>
      <c r="H741" s="63">
        <v>0</v>
      </c>
      <c r="I741" s="53">
        <f t="shared" si="656"/>
        <v>3852</v>
      </c>
      <c r="J741" s="61">
        <v>1986</v>
      </c>
      <c r="K741" s="62">
        <v>0</v>
      </c>
      <c r="L741" s="62">
        <v>17046</v>
      </c>
      <c r="M741" s="62">
        <v>3696</v>
      </c>
      <c r="N741" s="62">
        <v>384</v>
      </c>
      <c r="O741" s="62">
        <v>0</v>
      </c>
      <c r="P741" s="63">
        <v>0</v>
      </c>
      <c r="Q741" s="53">
        <f t="shared" si="657"/>
        <v>23112</v>
      </c>
    </row>
    <row r="742" spans="1:18" ht="15.75" customHeight="1">
      <c r="A742" s="45" t="s">
        <v>96</v>
      </c>
      <c r="B742" s="61">
        <v>173</v>
      </c>
      <c r="C742" s="62">
        <v>0</v>
      </c>
      <c r="D742" s="62">
        <v>1487</v>
      </c>
      <c r="E742" s="62">
        <v>291</v>
      </c>
      <c r="F742" s="62">
        <v>24</v>
      </c>
      <c r="G742" s="62">
        <v>0</v>
      </c>
      <c r="H742" s="63">
        <v>0</v>
      </c>
      <c r="I742" s="53">
        <f t="shared" si="656"/>
        <v>1975</v>
      </c>
      <c r="J742" s="61">
        <v>519</v>
      </c>
      <c r="K742" s="62">
        <v>0</v>
      </c>
      <c r="L742" s="62">
        <v>4461</v>
      </c>
      <c r="M742" s="62">
        <v>873</v>
      </c>
      <c r="N742" s="62">
        <v>72</v>
      </c>
      <c r="O742" s="62">
        <v>0</v>
      </c>
      <c r="P742" s="63">
        <v>0</v>
      </c>
      <c r="Q742" s="53">
        <f t="shared" si="657"/>
        <v>5925</v>
      </c>
    </row>
    <row r="743" spans="1:18" ht="15.75" customHeight="1">
      <c r="A743" s="45" t="s">
        <v>97</v>
      </c>
      <c r="B743" s="61">
        <v>2826</v>
      </c>
      <c r="C743" s="62">
        <v>0</v>
      </c>
      <c r="D743" s="62">
        <v>17075</v>
      </c>
      <c r="E743" s="62">
        <v>11083</v>
      </c>
      <c r="F743" s="62">
        <v>3187</v>
      </c>
      <c r="G743" s="62">
        <v>0</v>
      </c>
      <c r="H743" s="63">
        <v>0</v>
      </c>
      <c r="I743" s="53">
        <f t="shared" si="656"/>
        <v>34171</v>
      </c>
      <c r="J743" s="61">
        <v>31086</v>
      </c>
      <c r="K743" s="62">
        <v>0</v>
      </c>
      <c r="L743" s="62">
        <v>187825</v>
      </c>
      <c r="M743" s="62">
        <v>121913</v>
      </c>
      <c r="N743" s="62">
        <v>35057</v>
      </c>
      <c r="O743" s="62">
        <v>0</v>
      </c>
      <c r="P743" s="63">
        <v>0</v>
      </c>
      <c r="Q743" s="53">
        <f t="shared" si="657"/>
        <v>375881</v>
      </c>
    </row>
    <row r="744" spans="1:18" ht="15.75" customHeight="1">
      <c r="A744" s="45" t="s">
        <v>98</v>
      </c>
      <c r="B744" s="61">
        <v>1984</v>
      </c>
      <c r="C744" s="62">
        <v>0</v>
      </c>
      <c r="D744" s="62">
        <v>13411</v>
      </c>
      <c r="E744" s="62">
        <v>6290</v>
      </c>
      <c r="F744" s="62">
        <v>2468</v>
      </c>
      <c r="G744" s="62">
        <v>0</v>
      </c>
      <c r="H744" s="63">
        <v>0</v>
      </c>
      <c r="I744" s="53">
        <f t="shared" si="656"/>
        <v>24153</v>
      </c>
      <c r="J744" s="61">
        <v>10912</v>
      </c>
      <c r="K744" s="62">
        <v>0</v>
      </c>
      <c r="L744" s="62">
        <v>73760.5</v>
      </c>
      <c r="M744" s="62">
        <v>34595</v>
      </c>
      <c r="N744" s="62">
        <v>13574</v>
      </c>
      <c r="O744" s="62">
        <v>0</v>
      </c>
      <c r="P744" s="63">
        <v>0</v>
      </c>
      <c r="Q744" s="53">
        <f t="shared" si="657"/>
        <v>132841.5</v>
      </c>
    </row>
    <row r="745" spans="1:18" ht="15.75" customHeight="1">
      <c r="A745" s="45" t="s">
        <v>99</v>
      </c>
      <c r="B745" s="61">
        <v>355</v>
      </c>
      <c r="C745" s="62">
        <v>0</v>
      </c>
      <c r="D745" s="62">
        <v>1186</v>
      </c>
      <c r="E745" s="62">
        <v>1713</v>
      </c>
      <c r="F745" s="62">
        <v>341</v>
      </c>
      <c r="G745" s="62">
        <v>0</v>
      </c>
      <c r="H745" s="63">
        <v>0</v>
      </c>
      <c r="I745" s="53">
        <f t="shared" si="656"/>
        <v>3595</v>
      </c>
      <c r="J745" s="61">
        <v>7100</v>
      </c>
      <c r="K745" s="62">
        <v>0</v>
      </c>
      <c r="L745" s="62">
        <v>23720</v>
      </c>
      <c r="M745" s="62">
        <v>34260</v>
      </c>
      <c r="N745" s="62">
        <v>6820</v>
      </c>
      <c r="O745" s="62">
        <v>0</v>
      </c>
      <c r="P745" s="63">
        <v>0</v>
      </c>
      <c r="Q745" s="53">
        <f t="shared" si="657"/>
        <v>71900</v>
      </c>
    </row>
    <row r="746" spans="1:18" ht="15.75" customHeight="1">
      <c r="A746" s="45" t="s">
        <v>100</v>
      </c>
      <c r="B746" s="61">
        <v>280</v>
      </c>
      <c r="C746" s="62">
        <v>0</v>
      </c>
      <c r="D746" s="62">
        <v>1007</v>
      </c>
      <c r="E746" s="62">
        <v>1068</v>
      </c>
      <c r="F746" s="62">
        <v>194</v>
      </c>
      <c r="G746" s="62">
        <v>0</v>
      </c>
      <c r="H746" s="63">
        <v>0</v>
      </c>
      <c r="I746" s="53">
        <f t="shared" si="656"/>
        <v>2549</v>
      </c>
      <c r="J746" s="61">
        <v>2800</v>
      </c>
      <c r="K746" s="62">
        <v>0</v>
      </c>
      <c r="L746" s="62">
        <v>10070</v>
      </c>
      <c r="M746" s="62">
        <v>10680</v>
      </c>
      <c r="N746" s="62">
        <v>1940</v>
      </c>
      <c r="O746" s="62">
        <v>0</v>
      </c>
      <c r="P746" s="63">
        <v>0</v>
      </c>
      <c r="Q746" s="53">
        <f t="shared" si="657"/>
        <v>25490</v>
      </c>
    </row>
    <row r="747" spans="1:18" ht="15.75" customHeight="1">
      <c r="A747" s="45" t="s">
        <v>101</v>
      </c>
      <c r="B747" s="61">
        <v>287</v>
      </c>
      <c r="C747" s="62">
        <v>0</v>
      </c>
      <c r="D747" s="62">
        <v>628</v>
      </c>
      <c r="E747" s="62">
        <v>1388</v>
      </c>
      <c r="F747" s="62">
        <v>341</v>
      </c>
      <c r="G747" s="62">
        <v>0</v>
      </c>
      <c r="H747" s="63">
        <v>0</v>
      </c>
      <c r="I747" s="53">
        <f t="shared" si="656"/>
        <v>2644</v>
      </c>
      <c r="J747" s="61">
        <v>7462</v>
      </c>
      <c r="K747" s="62">
        <v>0</v>
      </c>
      <c r="L747" s="62">
        <v>16328</v>
      </c>
      <c r="M747" s="62">
        <v>36088</v>
      </c>
      <c r="N747" s="62">
        <v>8866</v>
      </c>
      <c r="O747" s="62">
        <v>0</v>
      </c>
      <c r="P747" s="63">
        <v>0</v>
      </c>
      <c r="Q747" s="53">
        <f t="shared" si="657"/>
        <v>68744</v>
      </c>
    </row>
    <row r="748" spans="1:18" ht="15.75" customHeight="1">
      <c r="A748" s="45" t="s">
        <v>102</v>
      </c>
      <c r="B748" s="61">
        <v>258</v>
      </c>
      <c r="C748" s="62">
        <v>0</v>
      </c>
      <c r="D748" s="62">
        <v>569</v>
      </c>
      <c r="E748" s="62">
        <v>953</v>
      </c>
      <c r="F748" s="62">
        <v>275</v>
      </c>
      <c r="G748" s="62">
        <v>0</v>
      </c>
      <c r="H748" s="63">
        <v>0</v>
      </c>
      <c r="I748" s="53">
        <f t="shared" si="656"/>
        <v>2055</v>
      </c>
      <c r="J748" s="61">
        <v>3354</v>
      </c>
      <c r="K748" s="62">
        <v>0</v>
      </c>
      <c r="L748" s="62">
        <v>7397</v>
      </c>
      <c r="M748" s="62">
        <v>12389</v>
      </c>
      <c r="N748" s="62">
        <v>3575</v>
      </c>
      <c r="O748" s="62">
        <v>0</v>
      </c>
      <c r="P748" s="63">
        <v>0</v>
      </c>
      <c r="Q748" s="53">
        <f t="shared" si="657"/>
        <v>26715</v>
      </c>
    </row>
    <row r="749" spans="1:18" ht="15.75" customHeight="1">
      <c r="A749" s="45" t="s">
        <v>103</v>
      </c>
      <c r="B749" s="61">
        <v>19</v>
      </c>
      <c r="C749" s="62">
        <v>0</v>
      </c>
      <c r="D749" s="62">
        <v>285</v>
      </c>
      <c r="E749" s="62">
        <v>596</v>
      </c>
      <c r="F749" s="62">
        <v>199</v>
      </c>
      <c r="G749" s="62">
        <v>0</v>
      </c>
      <c r="H749" s="63">
        <v>0</v>
      </c>
      <c r="I749" s="53">
        <f t="shared" si="656"/>
        <v>1099</v>
      </c>
      <c r="J749" s="61">
        <v>874</v>
      </c>
      <c r="K749" s="62">
        <v>0</v>
      </c>
      <c r="L749" s="62">
        <v>13110</v>
      </c>
      <c r="M749" s="62">
        <v>27416</v>
      </c>
      <c r="N749" s="62">
        <v>9154</v>
      </c>
      <c r="O749" s="62">
        <v>0</v>
      </c>
      <c r="P749" s="63">
        <v>0</v>
      </c>
      <c r="Q749" s="53">
        <f t="shared" si="657"/>
        <v>50554</v>
      </c>
    </row>
    <row r="750" spans="1:18" ht="15.75" customHeight="1" thickBot="1">
      <c r="A750" s="45" t="s">
        <v>104</v>
      </c>
      <c r="B750" s="61">
        <v>16</v>
      </c>
      <c r="C750" s="62">
        <v>0</v>
      </c>
      <c r="D750" s="62">
        <v>274</v>
      </c>
      <c r="E750" s="62">
        <v>348</v>
      </c>
      <c r="F750" s="62">
        <v>139</v>
      </c>
      <c r="G750" s="62">
        <v>0</v>
      </c>
      <c r="H750" s="63">
        <v>0</v>
      </c>
      <c r="I750" s="53">
        <f t="shared" si="656"/>
        <v>777</v>
      </c>
      <c r="J750" s="61">
        <v>368</v>
      </c>
      <c r="K750" s="62">
        <v>0</v>
      </c>
      <c r="L750" s="62">
        <v>6302</v>
      </c>
      <c r="M750" s="62">
        <v>8004</v>
      </c>
      <c r="N750" s="62">
        <v>3197</v>
      </c>
      <c r="O750" s="62">
        <v>0</v>
      </c>
      <c r="P750" s="63">
        <v>0</v>
      </c>
      <c r="Q750" s="53">
        <f t="shared" si="657"/>
        <v>17871</v>
      </c>
    </row>
    <row r="751" spans="1:18" s="59" customFormat="1" ht="40.5" customHeight="1" thickBot="1">
      <c r="A751" s="67" t="s">
        <v>156</v>
      </c>
      <c r="B751" s="68">
        <f>B718+B715+B697+B694+B691+B688+B685+B682+B673+B670+B667+B662+B659+B656+B653+B644+B641+B638+B633+B630</f>
        <v>146697</v>
      </c>
      <c r="C751" s="69">
        <f t="shared" ref="C751:I751" si="658">C718+C715+C697+C694+C691+C688+C685+C682+C673+C670+C667+C662+C659+C656+C653+C644+C641+C638+C633+C630</f>
        <v>7843</v>
      </c>
      <c r="D751" s="69">
        <f t="shared" si="658"/>
        <v>1830086</v>
      </c>
      <c r="E751" s="69">
        <f t="shared" si="658"/>
        <v>453588</v>
      </c>
      <c r="F751" s="69">
        <f t="shared" si="658"/>
        <v>141873</v>
      </c>
      <c r="G751" s="69">
        <f t="shared" si="658"/>
        <v>18800</v>
      </c>
      <c r="H751" s="70">
        <f t="shared" si="658"/>
        <v>7369</v>
      </c>
      <c r="I751" s="71">
        <f t="shared" si="658"/>
        <v>2606256</v>
      </c>
      <c r="J751" s="68">
        <f>J718+J715+J697+J694+J691+J688+J685+J682+J673+J670+J667+J662+J659+J656+J653+J644+J641+J638+J633+J630</f>
        <v>817455.1</v>
      </c>
      <c r="K751" s="69">
        <f t="shared" ref="K751:Q751" si="659">K718+K715+K697+K694+K691+K688+K685+K682+K673+K670+K667+K662+K659+K656+K653+K644+K641+K638+K633+K630</f>
        <v>717886</v>
      </c>
      <c r="L751" s="69">
        <f t="shared" si="659"/>
        <v>4609674.8999999994</v>
      </c>
      <c r="M751" s="69">
        <f t="shared" si="659"/>
        <v>2840072.8</v>
      </c>
      <c r="N751" s="69">
        <f t="shared" si="659"/>
        <v>1602905.4</v>
      </c>
      <c r="O751" s="69">
        <f t="shared" si="659"/>
        <v>44420</v>
      </c>
      <c r="P751" s="70">
        <f t="shared" si="659"/>
        <v>21900</v>
      </c>
      <c r="Q751" s="71">
        <f t="shared" si="659"/>
        <v>10654314.199999999</v>
      </c>
      <c r="R751" s="72"/>
    </row>
    <row r="752" spans="1:18" s="39" customFormat="1" ht="100.5" customHeight="1" thickBot="1">
      <c r="A752" s="33" t="s">
        <v>149</v>
      </c>
      <c r="B752" s="34" t="s">
        <v>119</v>
      </c>
      <c r="C752" s="35" t="s">
        <v>120</v>
      </c>
      <c r="D752" s="35" t="s">
        <v>121</v>
      </c>
      <c r="E752" s="35" t="s">
        <v>122</v>
      </c>
      <c r="F752" s="35" t="s">
        <v>123</v>
      </c>
      <c r="G752" s="35" t="s">
        <v>124</v>
      </c>
      <c r="H752" s="36" t="s">
        <v>125</v>
      </c>
      <c r="I752" s="37" t="s">
        <v>126</v>
      </c>
      <c r="J752" s="34" t="s">
        <v>127</v>
      </c>
      <c r="K752" s="34" t="s">
        <v>128</v>
      </c>
      <c r="L752" s="34" t="s">
        <v>129</v>
      </c>
      <c r="M752" s="34" t="s">
        <v>130</v>
      </c>
      <c r="N752" s="34" t="s">
        <v>131</v>
      </c>
      <c r="O752" s="34" t="s">
        <v>132</v>
      </c>
      <c r="P752" s="38" t="s">
        <v>133</v>
      </c>
      <c r="Q752" s="37" t="s">
        <v>126</v>
      </c>
    </row>
    <row r="753" spans="1:17" s="39" customFormat="1" ht="15" customHeight="1" thickBot="1">
      <c r="A753" s="40" t="s">
        <v>2</v>
      </c>
      <c r="B753" s="55">
        <f>SUM(B754:B755)</f>
        <v>456</v>
      </c>
      <c r="C753" s="56">
        <f t="shared" ref="C753:Q753" si="660">SUM(C754:C755)</f>
        <v>436</v>
      </c>
      <c r="D753" s="56">
        <f t="shared" si="660"/>
        <v>0</v>
      </c>
      <c r="E753" s="56">
        <f t="shared" si="660"/>
        <v>1194</v>
      </c>
      <c r="F753" s="56">
        <f t="shared" si="660"/>
        <v>448</v>
      </c>
      <c r="G753" s="56">
        <f t="shared" si="660"/>
        <v>0</v>
      </c>
      <c r="H753" s="57">
        <f t="shared" si="660"/>
        <v>0</v>
      </c>
      <c r="I753" s="58">
        <f t="shared" si="660"/>
        <v>2534</v>
      </c>
      <c r="J753" s="41">
        <f t="shared" si="660"/>
        <v>14136</v>
      </c>
      <c r="K753" s="42">
        <f t="shared" si="660"/>
        <v>13319</v>
      </c>
      <c r="L753" s="42">
        <f t="shared" si="660"/>
        <v>0</v>
      </c>
      <c r="M753" s="42">
        <f t="shared" si="660"/>
        <v>39672</v>
      </c>
      <c r="N753" s="42">
        <f t="shared" si="660"/>
        <v>14972</v>
      </c>
      <c r="O753" s="42">
        <f t="shared" si="660"/>
        <v>0</v>
      </c>
      <c r="P753" s="43">
        <f t="shared" si="660"/>
        <v>0</v>
      </c>
      <c r="Q753" s="44">
        <f t="shared" si="660"/>
        <v>82099</v>
      </c>
    </row>
    <row r="754" spans="1:17" ht="18" customHeight="1">
      <c r="A754" s="45" t="s">
        <v>3</v>
      </c>
      <c r="B754" s="46">
        <v>288</v>
      </c>
      <c r="C754" s="47">
        <v>265</v>
      </c>
      <c r="D754" s="47">
        <v>0</v>
      </c>
      <c r="E754" s="47">
        <v>894</v>
      </c>
      <c r="F754" s="47">
        <v>340</v>
      </c>
      <c r="G754" s="47">
        <v>0</v>
      </c>
      <c r="H754" s="48">
        <v>0</v>
      </c>
      <c r="I754" s="49">
        <f>SUM(B754:H754)</f>
        <v>1787</v>
      </c>
      <c r="J754" s="46">
        <v>10944</v>
      </c>
      <c r="K754" s="47">
        <v>10070</v>
      </c>
      <c r="L754" s="47">
        <v>0</v>
      </c>
      <c r="M754" s="47">
        <v>33972</v>
      </c>
      <c r="N754" s="47">
        <v>12920</v>
      </c>
      <c r="O754" s="47">
        <v>0</v>
      </c>
      <c r="P754" s="48">
        <v>0</v>
      </c>
      <c r="Q754" s="49">
        <f>SUM(J754:P754)</f>
        <v>67906</v>
      </c>
    </row>
    <row r="755" spans="1:17" ht="18" customHeight="1" thickBot="1">
      <c r="A755" s="45" t="s">
        <v>4</v>
      </c>
      <c r="B755" s="50">
        <v>168</v>
      </c>
      <c r="C755" s="51">
        <v>171</v>
      </c>
      <c r="D755" s="51">
        <v>0</v>
      </c>
      <c r="E755" s="51">
        <v>300</v>
      </c>
      <c r="F755" s="51">
        <v>108</v>
      </c>
      <c r="G755" s="51">
        <v>0</v>
      </c>
      <c r="H755" s="52">
        <v>0</v>
      </c>
      <c r="I755" s="53">
        <f>SUM(B755:H755)</f>
        <v>747</v>
      </c>
      <c r="J755" s="50">
        <v>3192</v>
      </c>
      <c r="K755" s="51">
        <v>3249</v>
      </c>
      <c r="L755" s="51">
        <v>0</v>
      </c>
      <c r="M755" s="51">
        <v>5700</v>
      </c>
      <c r="N755" s="51">
        <v>2052</v>
      </c>
      <c r="O755" s="51">
        <v>0</v>
      </c>
      <c r="P755" s="52">
        <v>0</v>
      </c>
      <c r="Q755" s="53">
        <f>SUM(J755:P755)</f>
        <v>14193</v>
      </c>
    </row>
    <row r="756" spans="1:17" s="59" customFormat="1" ht="16.5" customHeight="1" thickBot="1">
      <c r="A756" s="54" t="s">
        <v>5</v>
      </c>
      <c r="B756" s="55">
        <f>SUM(B757:B760)</f>
        <v>2101</v>
      </c>
      <c r="C756" s="56">
        <f t="shared" ref="C756:Q756" si="661">SUM(C757:C760)</f>
        <v>2024</v>
      </c>
      <c r="D756" s="56">
        <f t="shared" si="661"/>
        <v>0</v>
      </c>
      <c r="E756" s="56">
        <f t="shared" si="661"/>
        <v>7488</v>
      </c>
      <c r="F756" s="56">
        <f t="shared" si="661"/>
        <v>6285</v>
      </c>
      <c r="G756" s="56">
        <f t="shared" si="661"/>
        <v>0</v>
      </c>
      <c r="H756" s="57">
        <f t="shared" si="661"/>
        <v>0</v>
      </c>
      <c r="I756" s="58">
        <f t="shared" si="661"/>
        <v>17898</v>
      </c>
      <c r="J756" s="55">
        <f t="shared" si="661"/>
        <v>176035</v>
      </c>
      <c r="K756" s="56">
        <f t="shared" si="661"/>
        <v>171917</v>
      </c>
      <c r="L756" s="56">
        <f t="shared" si="661"/>
        <v>0</v>
      </c>
      <c r="M756" s="56">
        <f t="shared" si="661"/>
        <v>668656</v>
      </c>
      <c r="N756" s="56">
        <f t="shared" si="661"/>
        <v>542367</v>
      </c>
      <c r="O756" s="56">
        <f t="shared" si="661"/>
        <v>0</v>
      </c>
      <c r="P756" s="57">
        <f t="shared" si="661"/>
        <v>0</v>
      </c>
      <c r="Q756" s="58">
        <f t="shared" si="661"/>
        <v>1558975</v>
      </c>
    </row>
    <row r="757" spans="1:17" ht="19.5" customHeight="1">
      <c r="A757" s="60" t="s">
        <v>6</v>
      </c>
      <c r="B757" s="46">
        <v>477</v>
      </c>
      <c r="C757" s="47">
        <v>572</v>
      </c>
      <c r="D757" s="47">
        <v>0</v>
      </c>
      <c r="E757" s="47">
        <v>1442</v>
      </c>
      <c r="F757" s="47">
        <v>1325</v>
      </c>
      <c r="G757" s="47">
        <v>0</v>
      </c>
      <c r="H757" s="48">
        <v>0</v>
      </c>
      <c r="I757" s="49">
        <f>SUM(B757:H757)</f>
        <v>3816</v>
      </c>
      <c r="J757" s="46">
        <v>35298</v>
      </c>
      <c r="K757" s="47">
        <v>42328</v>
      </c>
      <c r="L757" s="47">
        <v>0</v>
      </c>
      <c r="M757" s="47">
        <v>106708</v>
      </c>
      <c r="N757" s="47">
        <v>98050</v>
      </c>
      <c r="O757" s="47">
        <v>0</v>
      </c>
      <c r="P757" s="48">
        <v>0</v>
      </c>
      <c r="Q757" s="49">
        <f>SUM(J757:P757)</f>
        <v>282384</v>
      </c>
    </row>
    <row r="758" spans="1:17" ht="19.5" customHeight="1">
      <c r="A758" s="60" t="s">
        <v>7</v>
      </c>
      <c r="B758" s="61">
        <v>86</v>
      </c>
      <c r="C758" s="62">
        <v>82</v>
      </c>
      <c r="D758" s="62">
        <v>0</v>
      </c>
      <c r="E758" s="62">
        <v>204</v>
      </c>
      <c r="F758" s="62">
        <v>411</v>
      </c>
      <c r="G758" s="62">
        <v>0</v>
      </c>
      <c r="H758" s="63">
        <v>0</v>
      </c>
      <c r="I758" s="64">
        <f>SUM(B758:H758)</f>
        <v>783</v>
      </c>
      <c r="J758" s="61">
        <v>3182</v>
      </c>
      <c r="K758" s="62">
        <v>3034</v>
      </c>
      <c r="L758" s="62">
        <v>0</v>
      </c>
      <c r="M758" s="62">
        <v>7548</v>
      </c>
      <c r="N758" s="62">
        <v>15207</v>
      </c>
      <c r="O758" s="62">
        <v>0</v>
      </c>
      <c r="P758" s="63">
        <v>0</v>
      </c>
      <c r="Q758" s="64">
        <f>SUM(J758:P758)</f>
        <v>28971</v>
      </c>
    </row>
    <row r="759" spans="1:17" ht="19.5" customHeight="1">
      <c r="A759" s="45" t="s">
        <v>8</v>
      </c>
      <c r="B759" s="61">
        <v>963</v>
      </c>
      <c r="C759" s="62">
        <v>931</v>
      </c>
      <c r="D759" s="62">
        <v>0</v>
      </c>
      <c r="E759" s="62">
        <v>4238</v>
      </c>
      <c r="F759" s="62">
        <v>3253</v>
      </c>
      <c r="G759" s="62">
        <v>0</v>
      </c>
      <c r="H759" s="63">
        <v>0</v>
      </c>
      <c r="I759" s="64">
        <f>SUM(B759:H759)</f>
        <v>9385</v>
      </c>
      <c r="J759" s="61">
        <v>105930</v>
      </c>
      <c r="K759" s="62">
        <v>102410</v>
      </c>
      <c r="L759" s="62">
        <v>0</v>
      </c>
      <c r="M759" s="62">
        <v>466180</v>
      </c>
      <c r="N759" s="62">
        <v>357830</v>
      </c>
      <c r="O759" s="62">
        <v>0</v>
      </c>
      <c r="P759" s="63">
        <v>0</v>
      </c>
      <c r="Q759" s="64">
        <f>SUM(J759:P759)</f>
        <v>1032350</v>
      </c>
    </row>
    <row r="760" spans="1:17" ht="19.5" customHeight="1" thickBot="1">
      <c r="A760" s="45" t="s">
        <v>9</v>
      </c>
      <c r="B760" s="61">
        <v>575</v>
      </c>
      <c r="C760" s="62">
        <v>439</v>
      </c>
      <c r="D760" s="62">
        <v>0</v>
      </c>
      <c r="E760" s="62">
        <v>1604</v>
      </c>
      <c r="F760" s="62">
        <v>1296</v>
      </c>
      <c r="G760" s="62">
        <v>0</v>
      </c>
      <c r="H760" s="63">
        <v>0</v>
      </c>
      <c r="I760" s="64">
        <f>SUM(B760:H760)</f>
        <v>3914</v>
      </c>
      <c r="J760" s="61">
        <v>31625</v>
      </c>
      <c r="K760" s="62">
        <v>24145</v>
      </c>
      <c r="L760" s="62">
        <v>0</v>
      </c>
      <c r="M760" s="62">
        <v>88220</v>
      </c>
      <c r="N760" s="62">
        <v>71280</v>
      </c>
      <c r="O760" s="62">
        <v>0</v>
      </c>
      <c r="P760" s="63">
        <v>0</v>
      </c>
      <c r="Q760" s="64">
        <f>SUM(J760:P760)</f>
        <v>215270</v>
      </c>
    </row>
    <row r="761" spans="1:17" s="59" customFormat="1" ht="16.5" customHeight="1" thickBot="1">
      <c r="A761" s="54" t="s">
        <v>10</v>
      </c>
      <c r="B761" s="55">
        <f>SUM(B762:B763)</f>
        <v>22</v>
      </c>
      <c r="C761" s="56">
        <f t="shared" ref="C761:Q761" si="662">SUM(C762:C763)</f>
        <v>63</v>
      </c>
      <c r="D761" s="56">
        <f t="shared" si="662"/>
        <v>0</v>
      </c>
      <c r="E761" s="56">
        <f t="shared" si="662"/>
        <v>164</v>
      </c>
      <c r="F761" s="56">
        <f t="shared" si="662"/>
        <v>93</v>
      </c>
      <c r="G761" s="56">
        <f t="shared" si="662"/>
        <v>0</v>
      </c>
      <c r="H761" s="57">
        <f t="shared" si="662"/>
        <v>0</v>
      </c>
      <c r="I761" s="58">
        <f t="shared" si="662"/>
        <v>342</v>
      </c>
      <c r="J761" s="55">
        <f t="shared" si="662"/>
        <v>3224</v>
      </c>
      <c r="K761" s="56">
        <f t="shared" si="662"/>
        <v>10504</v>
      </c>
      <c r="L761" s="56">
        <f t="shared" si="662"/>
        <v>0</v>
      </c>
      <c r="M761" s="56">
        <f t="shared" si="662"/>
        <v>25376</v>
      </c>
      <c r="N761" s="56">
        <f t="shared" si="662"/>
        <v>14664</v>
      </c>
      <c r="O761" s="56">
        <f t="shared" si="662"/>
        <v>0</v>
      </c>
      <c r="P761" s="57">
        <f t="shared" si="662"/>
        <v>0</v>
      </c>
      <c r="Q761" s="58">
        <f t="shared" si="662"/>
        <v>53768</v>
      </c>
    </row>
    <row r="762" spans="1:17" ht="17.25" customHeight="1">
      <c r="A762" s="60" t="s">
        <v>11</v>
      </c>
      <c r="B762" s="61">
        <v>9</v>
      </c>
      <c r="C762" s="62">
        <v>38</v>
      </c>
      <c r="D762" s="62">
        <v>0</v>
      </c>
      <c r="E762" s="62">
        <v>80</v>
      </c>
      <c r="F762" s="62">
        <v>48</v>
      </c>
      <c r="G762" s="62">
        <v>0</v>
      </c>
      <c r="H762" s="63">
        <v>0</v>
      </c>
      <c r="I762" s="64">
        <f>SUM(B762:H762)</f>
        <v>175</v>
      </c>
      <c r="J762" s="61">
        <v>1872</v>
      </c>
      <c r="K762" s="62">
        <v>7904</v>
      </c>
      <c r="L762" s="62">
        <v>0</v>
      </c>
      <c r="M762" s="62">
        <v>16640</v>
      </c>
      <c r="N762" s="62">
        <v>9984</v>
      </c>
      <c r="O762" s="62">
        <v>0</v>
      </c>
      <c r="P762" s="63">
        <v>0</v>
      </c>
      <c r="Q762" s="64">
        <f>SUM(J762:P762)</f>
        <v>36400</v>
      </c>
    </row>
    <row r="763" spans="1:17" ht="17.25" customHeight="1" thickBot="1">
      <c r="A763" s="60" t="s">
        <v>12</v>
      </c>
      <c r="B763" s="61">
        <v>13</v>
      </c>
      <c r="C763" s="62">
        <v>25</v>
      </c>
      <c r="D763" s="62">
        <v>0</v>
      </c>
      <c r="E763" s="62">
        <v>84</v>
      </c>
      <c r="F763" s="62">
        <v>45</v>
      </c>
      <c r="G763" s="62">
        <v>0</v>
      </c>
      <c r="H763" s="63">
        <v>0</v>
      </c>
      <c r="I763" s="64">
        <f>SUM(B763:H763)</f>
        <v>167</v>
      </c>
      <c r="J763" s="61">
        <v>1352</v>
      </c>
      <c r="K763" s="62">
        <v>2600</v>
      </c>
      <c r="L763" s="62">
        <v>0</v>
      </c>
      <c r="M763" s="62">
        <v>8736</v>
      </c>
      <c r="N763" s="62">
        <v>4680</v>
      </c>
      <c r="O763" s="62">
        <v>0</v>
      </c>
      <c r="P763" s="63">
        <v>0</v>
      </c>
      <c r="Q763" s="64">
        <f>SUM(J763:P763)</f>
        <v>17368</v>
      </c>
    </row>
    <row r="764" spans="1:17" s="59" customFormat="1" ht="16.5" customHeight="1" thickBot="1">
      <c r="A764" s="54" t="s">
        <v>13</v>
      </c>
      <c r="B764" s="55">
        <f t="shared" ref="B764:Q764" si="663">SUM(B765:B766)</f>
        <v>25</v>
      </c>
      <c r="C764" s="56">
        <f t="shared" si="663"/>
        <v>82</v>
      </c>
      <c r="D764" s="56">
        <f t="shared" si="663"/>
        <v>0</v>
      </c>
      <c r="E764" s="56">
        <f t="shared" si="663"/>
        <v>160</v>
      </c>
      <c r="F764" s="56">
        <f t="shared" si="663"/>
        <v>161</v>
      </c>
      <c r="G764" s="56">
        <f t="shared" si="663"/>
        <v>0</v>
      </c>
      <c r="H764" s="57">
        <f t="shared" si="663"/>
        <v>0</v>
      </c>
      <c r="I764" s="58">
        <f t="shared" si="663"/>
        <v>428</v>
      </c>
      <c r="J764" s="55">
        <f t="shared" si="663"/>
        <v>5436</v>
      </c>
      <c r="K764" s="56">
        <f t="shared" si="663"/>
        <v>18875</v>
      </c>
      <c r="L764" s="56">
        <f t="shared" si="663"/>
        <v>0</v>
      </c>
      <c r="M764" s="56">
        <f t="shared" si="663"/>
        <v>37146</v>
      </c>
      <c r="N764" s="56">
        <f t="shared" si="663"/>
        <v>37448</v>
      </c>
      <c r="O764" s="56">
        <f t="shared" si="663"/>
        <v>0</v>
      </c>
      <c r="P764" s="57">
        <f t="shared" si="663"/>
        <v>0</v>
      </c>
      <c r="Q764" s="58">
        <f t="shared" si="663"/>
        <v>98905</v>
      </c>
    </row>
    <row r="765" spans="1:17" ht="17.25" customHeight="1">
      <c r="A765" s="60" t="s">
        <v>14</v>
      </c>
      <c r="B765" s="61">
        <v>11</v>
      </c>
      <c r="C765" s="62">
        <v>43</v>
      </c>
      <c r="D765" s="62">
        <v>0</v>
      </c>
      <c r="E765" s="62">
        <v>86</v>
      </c>
      <c r="F765" s="62">
        <v>87</v>
      </c>
      <c r="G765" s="62">
        <v>0</v>
      </c>
      <c r="H765" s="63">
        <v>0</v>
      </c>
      <c r="I765" s="64">
        <f>SUM(B765:H765)</f>
        <v>227</v>
      </c>
      <c r="J765" s="61">
        <v>3322</v>
      </c>
      <c r="K765" s="62">
        <v>12986</v>
      </c>
      <c r="L765" s="62">
        <v>0</v>
      </c>
      <c r="M765" s="62">
        <v>25972</v>
      </c>
      <c r="N765" s="62">
        <v>26274</v>
      </c>
      <c r="O765" s="62">
        <v>0</v>
      </c>
      <c r="P765" s="63">
        <v>0</v>
      </c>
      <c r="Q765" s="64">
        <f>SUM(J765:P765)</f>
        <v>68554</v>
      </c>
    </row>
    <row r="766" spans="1:17" ht="17.25" customHeight="1" thickBot="1">
      <c r="A766" s="60" t="s">
        <v>15</v>
      </c>
      <c r="B766" s="61">
        <v>14</v>
      </c>
      <c r="C766" s="62">
        <v>39</v>
      </c>
      <c r="D766" s="62">
        <v>0</v>
      </c>
      <c r="E766" s="62">
        <v>74</v>
      </c>
      <c r="F766" s="62">
        <v>74</v>
      </c>
      <c r="G766" s="62">
        <v>0</v>
      </c>
      <c r="H766" s="63">
        <v>0</v>
      </c>
      <c r="I766" s="64">
        <f>SUM(B766:H766)</f>
        <v>201</v>
      </c>
      <c r="J766" s="61">
        <v>2114</v>
      </c>
      <c r="K766" s="62">
        <v>5889</v>
      </c>
      <c r="L766" s="62">
        <v>0</v>
      </c>
      <c r="M766" s="62">
        <v>11174</v>
      </c>
      <c r="N766" s="62">
        <v>11174</v>
      </c>
      <c r="O766" s="62">
        <v>0</v>
      </c>
      <c r="P766" s="63">
        <v>0</v>
      </c>
      <c r="Q766" s="64">
        <f>SUM(J766:P766)</f>
        <v>30351</v>
      </c>
    </row>
    <row r="767" spans="1:17" s="59" customFormat="1" ht="16.5" customHeight="1" thickBot="1">
      <c r="A767" s="54" t="s">
        <v>16</v>
      </c>
      <c r="B767" s="55">
        <f>SUM(B768:B775)</f>
        <v>24</v>
      </c>
      <c r="C767" s="56">
        <f t="shared" ref="C767:Q767" si="664">SUM(C768:C775)</f>
        <v>72</v>
      </c>
      <c r="D767" s="56">
        <f t="shared" si="664"/>
        <v>0</v>
      </c>
      <c r="E767" s="56">
        <f t="shared" si="664"/>
        <v>184</v>
      </c>
      <c r="F767" s="56">
        <f t="shared" si="664"/>
        <v>79</v>
      </c>
      <c r="G767" s="56">
        <f t="shared" si="664"/>
        <v>0</v>
      </c>
      <c r="H767" s="57">
        <f t="shared" si="664"/>
        <v>0</v>
      </c>
      <c r="I767" s="58">
        <f t="shared" si="664"/>
        <v>359</v>
      </c>
      <c r="J767" s="55">
        <f t="shared" si="664"/>
        <v>6410</v>
      </c>
      <c r="K767" s="56">
        <f t="shared" si="664"/>
        <v>20140</v>
      </c>
      <c r="L767" s="56">
        <f t="shared" si="664"/>
        <v>0</v>
      </c>
      <c r="M767" s="56">
        <f t="shared" si="664"/>
        <v>45325</v>
      </c>
      <c r="N767" s="56">
        <f t="shared" si="664"/>
        <v>21278</v>
      </c>
      <c r="O767" s="56">
        <f t="shared" si="664"/>
        <v>0</v>
      </c>
      <c r="P767" s="57">
        <f t="shared" si="664"/>
        <v>0</v>
      </c>
      <c r="Q767" s="58">
        <f t="shared" si="664"/>
        <v>93153</v>
      </c>
    </row>
    <row r="768" spans="1:17" ht="18" customHeight="1">
      <c r="A768" s="45" t="s">
        <v>17</v>
      </c>
      <c r="B768" s="61">
        <v>7</v>
      </c>
      <c r="C768" s="62">
        <v>6</v>
      </c>
      <c r="D768" s="62">
        <v>0</v>
      </c>
      <c r="E768" s="62">
        <v>8</v>
      </c>
      <c r="F768" s="62">
        <v>6</v>
      </c>
      <c r="G768" s="61">
        <v>0</v>
      </c>
      <c r="H768" s="113">
        <v>0</v>
      </c>
      <c r="I768" s="64">
        <f t="shared" ref="I768:I775" si="665">SUM(B768:H768)</f>
        <v>27</v>
      </c>
      <c r="J768" s="61">
        <v>1820</v>
      </c>
      <c r="K768" s="62">
        <v>1560</v>
      </c>
      <c r="L768" s="62">
        <v>0</v>
      </c>
      <c r="M768" s="62">
        <v>2080</v>
      </c>
      <c r="N768" s="62">
        <v>1560</v>
      </c>
      <c r="O768" s="62">
        <v>0</v>
      </c>
      <c r="P768" s="63">
        <v>0</v>
      </c>
      <c r="Q768" s="64">
        <f t="shared" ref="Q768:Q775" si="666">SUM(J768:P768)</f>
        <v>7020</v>
      </c>
    </row>
    <row r="769" spans="1:17" ht="18" customHeight="1">
      <c r="A769" s="45" t="s">
        <v>18</v>
      </c>
      <c r="B769" s="61">
        <v>0</v>
      </c>
      <c r="C769" s="62">
        <v>1</v>
      </c>
      <c r="D769" s="62">
        <v>0</v>
      </c>
      <c r="E769" s="62">
        <v>7</v>
      </c>
      <c r="F769" s="62">
        <v>4</v>
      </c>
      <c r="G769" s="61">
        <v>0</v>
      </c>
      <c r="H769" s="113">
        <v>0</v>
      </c>
      <c r="I769" s="64">
        <f t="shared" si="665"/>
        <v>12</v>
      </c>
      <c r="J769" s="61">
        <v>0</v>
      </c>
      <c r="K769" s="62">
        <v>130</v>
      </c>
      <c r="L769" s="62">
        <v>0</v>
      </c>
      <c r="M769" s="62">
        <v>910</v>
      </c>
      <c r="N769" s="62">
        <v>520</v>
      </c>
      <c r="O769" s="62">
        <v>0</v>
      </c>
      <c r="P769" s="63">
        <v>0</v>
      </c>
      <c r="Q769" s="64">
        <f t="shared" si="666"/>
        <v>1560</v>
      </c>
    </row>
    <row r="770" spans="1:17" ht="18" customHeight="1">
      <c r="A770" s="45" t="s">
        <v>19</v>
      </c>
      <c r="B770" s="61">
        <v>2</v>
      </c>
      <c r="C770" s="62">
        <v>4</v>
      </c>
      <c r="D770" s="62">
        <v>0</v>
      </c>
      <c r="E770" s="62">
        <v>13</v>
      </c>
      <c r="F770" s="62">
        <v>5</v>
      </c>
      <c r="G770" s="61">
        <v>0</v>
      </c>
      <c r="H770" s="113">
        <v>0</v>
      </c>
      <c r="I770" s="64">
        <f t="shared" si="665"/>
        <v>24</v>
      </c>
      <c r="J770" s="61">
        <v>800</v>
      </c>
      <c r="K770" s="62">
        <v>1600</v>
      </c>
      <c r="L770" s="62">
        <v>0</v>
      </c>
      <c r="M770" s="62">
        <v>5200</v>
      </c>
      <c r="N770" s="62">
        <v>2000</v>
      </c>
      <c r="O770" s="62">
        <v>0</v>
      </c>
      <c r="P770" s="63">
        <v>0</v>
      </c>
      <c r="Q770" s="64">
        <f t="shared" si="666"/>
        <v>9600</v>
      </c>
    </row>
    <row r="771" spans="1:17" ht="18" customHeight="1">
      <c r="A771" s="45" t="s">
        <v>20</v>
      </c>
      <c r="B771" s="61">
        <v>4</v>
      </c>
      <c r="C771" s="62">
        <v>16</v>
      </c>
      <c r="D771" s="62">
        <v>0</v>
      </c>
      <c r="E771" s="62">
        <v>65</v>
      </c>
      <c r="F771" s="62">
        <v>25</v>
      </c>
      <c r="G771" s="61">
        <v>0</v>
      </c>
      <c r="H771" s="113">
        <v>0</v>
      </c>
      <c r="I771" s="64">
        <f t="shared" si="665"/>
        <v>110</v>
      </c>
      <c r="J771" s="61">
        <v>800</v>
      </c>
      <c r="K771" s="62">
        <v>3200</v>
      </c>
      <c r="L771" s="62">
        <v>0</v>
      </c>
      <c r="M771" s="62">
        <v>13000</v>
      </c>
      <c r="N771" s="62">
        <v>5000</v>
      </c>
      <c r="O771" s="62">
        <v>0</v>
      </c>
      <c r="P771" s="63">
        <v>0</v>
      </c>
      <c r="Q771" s="64">
        <f t="shared" si="666"/>
        <v>22000</v>
      </c>
    </row>
    <row r="772" spans="1:17" ht="18" customHeight="1">
      <c r="A772" s="45" t="s">
        <v>21</v>
      </c>
      <c r="B772" s="61">
        <v>4</v>
      </c>
      <c r="C772" s="62">
        <v>17</v>
      </c>
      <c r="D772" s="62">
        <v>0</v>
      </c>
      <c r="E772" s="62">
        <v>9</v>
      </c>
      <c r="F772" s="62">
        <v>9</v>
      </c>
      <c r="G772" s="61">
        <v>0</v>
      </c>
      <c r="H772" s="113">
        <v>0</v>
      </c>
      <c r="I772" s="64">
        <f t="shared" si="665"/>
        <v>39</v>
      </c>
      <c r="J772" s="61">
        <v>1216</v>
      </c>
      <c r="K772" s="62">
        <v>5168</v>
      </c>
      <c r="L772" s="62">
        <v>0</v>
      </c>
      <c r="M772" s="62">
        <v>2736</v>
      </c>
      <c r="N772" s="62">
        <v>2736</v>
      </c>
      <c r="O772" s="62">
        <v>0</v>
      </c>
      <c r="P772" s="63">
        <v>0</v>
      </c>
      <c r="Q772" s="64">
        <f t="shared" si="666"/>
        <v>11856</v>
      </c>
    </row>
    <row r="773" spans="1:17" ht="18" customHeight="1">
      <c r="A773" s="45" t="s">
        <v>22</v>
      </c>
      <c r="B773" s="61">
        <v>2</v>
      </c>
      <c r="C773" s="62">
        <v>1</v>
      </c>
      <c r="D773" s="62">
        <v>0</v>
      </c>
      <c r="E773" s="62">
        <v>7</v>
      </c>
      <c r="F773" s="62">
        <v>1</v>
      </c>
      <c r="G773" s="61">
        <v>0</v>
      </c>
      <c r="H773" s="113">
        <v>0</v>
      </c>
      <c r="I773" s="64">
        <f t="shared" si="665"/>
        <v>11</v>
      </c>
      <c r="J773" s="61">
        <v>304</v>
      </c>
      <c r="K773" s="62">
        <v>152</v>
      </c>
      <c r="L773" s="62">
        <v>0</v>
      </c>
      <c r="M773" s="62">
        <v>1064</v>
      </c>
      <c r="N773" s="62">
        <v>152</v>
      </c>
      <c r="O773" s="62">
        <v>0</v>
      </c>
      <c r="P773" s="63">
        <v>0</v>
      </c>
      <c r="Q773" s="64">
        <f t="shared" si="666"/>
        <v>1672</v>
      </c>
    </row>
    <row r="774" spans="1:17" ht="18" customHeight="1">
      <c r="A774" s="45" t="s">
        <v>23</v>
      </c>
      <c r="B774" s="61">
        <v>1</v>
      </c>
      <c r="C774" s="62">
        <v>7</v>
      </c>
      <c r="D774" s="62">
        <v>0</v>
      </c>
      <c r="E774" s="62">
        <v>8</v>
      </c>
      <c r="F774" s="62">
        <v>9</v>
      </c>
      <c r="G774" s="61">
        <v>0</v>
      </c>
      <c r="H774" s="113">
        <v>0</v>
      </c>
      <c r="I774" s="64">
        <f t="shared" si="665"/>
        <v>25</v>
      </c>
      <c r="J774" s="61">
        <v>490</v>
      </c>
      <c r="K774" s="62">
        <v>3430</v>
      </c>
      <c r="L774" s="62">
        <v>0</v>
      </c>
      <c r="M774" s="62">
        <v>3920</v>
      </c>
      <c r="N774" s="62">
        <v>4410</v>
      </c>
      <c r="O774" s="62">
        <v>0</v>
      </c>
      <c r="P774" s="63">
        <v>0</v>
      </c>
      <c r="Q774" s="64">
        <f t="shared" si="666"/>
        <v>12250</v>
      </c>
    </row>
    <row r="775" spans="1:17" ht="18" customHeight="1" thickBot="1">
      <c r="A775" s="45" t="s">
        <v>24</v>
      </c>
      <c r="B775" s="61">
        <v>4</v>
      </c>
      <c r="C775" s="62">
        <v>20</v>
      </c>
      <c r="D775" s="62">
        <v>0</v>
      </c>
      <c r="E775" s="62">
        <v>67</v>
      </c>
      <c r="F775" s="62">
        <v>20</v>
      </c>
      <c r="G775" s="61">
        <v>0</v>
      </c>
      <c r="H775" s="113">
        <v>0</v>
      </c>
      <c r="I775" s="64">
        <f t="shared" si="665"/>
        <v>111</v>
      </c>
      <c r="J775" s="61">
        <v>980</v>
      </c>
      <c r="K775" s="62">
        <v>4900</v>
      </c>
      <c r="L775" s="62">
        <v>0</v>
      </c>
      <c r="M775" s="62">
        <v>16415</v>
      </c>
      <c r="N775" s="62">
        <v>4900</v>
      </c>
      <c r="O775" s="62">
        <v>0</v>
      </c>
      <c r="P775" s="63">
        <v>0</v>
      </c>
      <c r="Q775" s="64">
        <f t="shared" si="666"/>
        <v>27195</v>
      </c>
    </row>
    <row r="776" spans="1:17" s="59" customFormat="1" ht="16.5" customHeight="1" thickBot="1">
      <c r="A776" s="54" t="s">
        <v>25</v>
      </c>
      <c r="B776" s="55">
        <f t="shared" ref="B776:Q776" si="667">SUM(B777:B778)</f>
        <v>10</v>
      </c>
      <c r="C776" s="56">
        <f t="shared" si="667"/>
        <v>32</v>
      </c>
      <c r="D776" s="56">
        <f t="shared" si="667"/>
        <v>0</v>
      </c>
      <c r="E776" s="56">
        <f t="shared" si="667"/>
        <v>48</v>
      </c>
      <c r="F776" s="56">
        <f t="shared" si="667"/>
        <v>45</v>
      </c>
      <c r="G776" s="56">
        <f t="shared" si="667"/>
        <v>0</v>
      </c>
      <c r="H776" s="57">
        <f t="shared" si="667"/>
        <v>0</v>
      </c>
      <c r="I776" s="58">
        <f t="shared" si="667"/>
        <v>135</v>
      </c>
      <c r="J776" s="55">
        <f t="shared" si="667"/>
        <v>4480</v>
      </c>
      <c r="K776" s="56">
        <f t="shared" si="667"/>
        <v>12320</v>
      </c>
      <c r="L776" s="56">
        <f t="shared" si="667"/>
        <v>0</v>
      </c>
      <c r="M776" s="56">
        <f t="shared" si="667"/>
        <v>21280</v>
      </c>
      <c r="N776" s="56">
        <f t="shared" si="667"/>
        <v>19040</v>
      </c>
      <c r="O776" s="56">
        <f t="shared" si="667"/>
        <v>0</v>
      </c>
      <c r="P776" s="57">
        <f t="shared" si="667"/>
        <v>0</v>
      </c>
      <c r="Q776" s="58">
        <f t="shared" si="667"/>
        <v>57120</v>
      </c>
    </row>
    <row r="777" spans="1:17" ht="18" customHeight="1">
      <c r="A777" s="60" t="s">
        <v>26</v>
      </c>
      <c r="B777" s="61">
        <v>6</v>
      </c>
      <c r="C777" s="62">
        <v>12</v>
      </c>
      <c r="D777" s="62">
        <v>0</v>
      </c>
      <c r="E777" s="62">
        <v>28</v>
      </c>
      <c r="F777" s="62">
        <v>23</v>
      </c>
      <c r="G777" s="62">
        <v>0</v>
      </c>
      <c r="H777" s="63">
        <v>0</v>
      </c>
      <c r="I777" s="64">
        <f>SUM(B777:H777)</f>
        <v>69</v>
      </c>
      <c r="J777" s="61">
        <v>3360</v>
      </c>
      <c r="K777" s="62">
        <v>6720</v>
      </c>
      <c r="L777" s="62">
        <v>0</v>
      </c>
      <c r="M777" s="62">
        <v>15680</v>
      </c>
      <c r="N777" s="62">
        <v>12880</v>
      </c>
      <c r="O777" s="62">
        <v>0</v>
      </c>
      <c r="P777" s="63">
        <v>0</v>
      </c>
      <c r="Q777" s="64">
        <f>SUM(J777:P777)</f>
        <v>38640</v>
      </c>
    </row>
    <row r="778" spans="1:17" ht="18" customHeight="1" thickBot="1">
      <c r="A778" s="60" t="s">
        <v>27</v>
      </c>
      <c r="B778" s="61">
        <v>4</v>
      </c>
      <c r="C778" s="62">
        <v>20</v>
      </c>
      <c r="D778" s="62">
        <v>0</v>
      </c>
      <c r="E778" s="62">
        <v>20</v>
      </c>
      <c r="F778" s="62">
        <v>22</v>
      </c>
      <c r="G778" s="62">
        <v>0</v>
      </c>
      <c r="H778" s="63">
        <v>0</v>
      </c>
      <c r="I778" s="64">
        <f>SUM(B778:H778)</f>
        <v>66</v>
      </c>
      <c r="J778" s="61">
        <v>1120</v>
      </c>
      <c r="K778" s="62">
        <v>5600</v>
      </c>
      <c r="L778" s="62">
        <v>0</v>
      </c>
      <c r="M778" s="62">
        <v>5600</v>
      </c>
      <c r="N778" s="62">
        <v>6160</v>
      </c>
      <c r="O778" s="62">
        <v>0</v>
      </c>
      <c r="P778" s="63">
        <v>0</v>
      </c>
      <c r="Q778" s="64">
        <f>SUM(J778:P778)</f>
        <v>18480</v>
      </c>
    </row>
    <row r="779" spans="1:17" s="59" customFormat="1" ht="16.5" customHeight="1" thickBot="1">
      <c r="A779" s="54" t="s">
        <v>28</v>
      </c>
      <c r="B779" s="55">
        <f t="shared" ref="B779:Q779" si="668">SUM(B780:B781)</f>
        <v>1</v>
      </c>
      <c r="C779" s="56">
        <f t="shared" si="668"/>
        <v>8</v>
      </c>
      <c r="D779" s="56">
        <f t="shared" si="668"/>
        <v>0</v>
      </c>
      <c r="E779" s="56">
        <f t="shared" si="668"/>
        <v>7</v>
      </c>
      <c r="F779" s="56">
        <f t="shared" si="668"/>
        <v>9</v>
      </c>
      <c r="G779" s="56">
        <f t="shared" si="668"/>
        <v>0</v>
      </c>
      <c r="H779" s="57">
        <f t="shared" si="668"/>
        <v>0</v>
      </c>
      <c r="I779" s="58">
        <f t="shared" si="668"/>
        <v>25</v>
      </c>
      <c r="J779" s="55">
        <f t="shared" si="668"/>
        <v>1050</v>
      </c>
      <c r="K779" s="56">
        <f t="shared" si="668"/>
        <v>6825</v>
      </c>
      <c r="L779" s="56">
        <f t="shared" si="668"/>
        <v>0</v>
      </c>
      <c r="M779" s="56">
        <f t="shared" si="668"/>
        <v>5775</v>
      </c>
      <c r="N779" s="56">
        <f t="shared" si="668"/>
        <v>8400</v>
      </c>
      <c r="O779" s="56">
        <f t="shared" si="668"/>
        <v>0</v>
      </c>
      <c r="P779" s="57">
        <f t="shared" si="668"/>
        <v>0</v>
      </c>
      <c r="Q779" s="58">
        <f t="shared" si="668"/>
        <v>22050</v>
      </c>
    </row>
    <row r="780" spans="1:17" ht="18" customHeight="1">
      <c r="A780" s="60" t="s">
        <v>29</v>
      </c>
      <c r="B780" s="61">
        <v>1</v>
      </c>
      <c r="C780" s="62">
        <v>5</v>
      </c>
      <c r="D780" s="62">
        <v>0</v>
      </c>
      <c r="E780" s="62">
        <v>4</v>
      </c>
      <c r="F780" s="62">
        <v>7</v>
      </c>
      <c r="G780" s="62">
        <v>0</v>
      </c>
      <c r="H780" s="63">
        <v>0</v>
      </c>
      <c r="I780" s="64">
        <f>SUM(B780:H780)</f>
        <v>17</v>
      </c>
      <c r="J780" s="61">
        <v>1050</v>
      </c>
      <c r="K780" s="62">
        <v>5250</v>
      </c>
      <c r="L780" s="62">
        <v>0</v>
      </c>
      <c r="M780" s="62">
        <v>4200</v>
      </c>
      <c r="N780" s="62">
        <v>7350</v>
      </c>
      <c r="O780" s="62">
        <v>0</v>
      </c>
      <c r="P780" s="63">
        <v>0</v>
      </c>
      <c r="Q780" s="64">
        <f>SUM(J780:P780)</f>
        <v>17850</v>
      </c>
    </row>
    <row r="781" spans="1:17" ht="18" customHeight="1" thickBot="1">
      <c r="A781" s="60" t="s">
        <v>30</v>
      </c>
      <c r="B781" s="61">
        <v>0</v>
      </c>
      <c r="C781" s="62">
        <v>3</v>
      </c>
      <c r="D781" s="62">
        <v>0</v>
      </c>
      <c r="E781" s="62">
        <v>3</v>
      </c>
      <c r="F781" s="62">
        <v>2</v>
      </c>
      <c r="G781" s="62">
        <v>0</v>
      </c>
      <c r="H781" s="63">
        <v>0</v>
      </c>
      <c r="I781" s="64">
        <f>SUM(B781:H781)</f>
        <v>8</v>
      </c>
      <c r="J781" s="61">
        <v>0</v>
      </c>
      <c r="K781" s="62">
        <v>1575</v>
      </c>
      <c r="L781" s="62">
        <v>0</v>
      </c>
      <c r="M781" s="62">
        <v>1575</v>
      </c>
      <c r="N781" s="62">
        <v>1050</v>
      </c>
      <c r="O781" s="62">
        <v>0</v>
      </c>
      <c r="P781" s="63">
        <v>0</v>
      </c>
      <c r="Q781" s="64">
        <f>SUM(J781:P781)</f>
        <v>4200</v>
      </c>
    </row>
    <row r="782" spans="1:17" s="59" customFormat="1" ht="26.25" customHeight="1" thickBot="1">
      <c r="A782" s="54" t="s">
        <v>31</v>
      </c>
      <c r="B782" s="55">
        <f t="shared" ref="B782:Q782" si="669">SUM(B783:B784)</f>
        <v>579</v>
      </c>
      <c r="C782" s="56">
        <f t="shared" si="669"/>
        <v>721</v>
      </c>
      <c r="D782" s="56">
        <f t="shared" si="669"/>
        <v>0</v>
      </c>
      <c r="E782" s="56">
        <f t="shared" si="669"/>
        <v>897</v>
      </c>
      <c r="F782" s="56">
        <f t="shared" si="669"/>
        <v>379</v>
      </c>
      <c r="G782" s="56">
        <f t="shared" si="669"/>
        <v>0</v>
      </c>
      <c r="H782" s="57">
        <f t="shared" si="669"/>
        <v>0</v>
      </c>
      <c r="I782" s="58">
        <f t="shared" si="669"/>
        <v>2576</v>
      </c>
      <c r="J782" s="55">
        <f t="shared" si="669"/>
        <v>16410</v>
      </c>
      <c r="K782" s="56">
        <f t="shared" si="669"/>
        <v>20220</v>
      </c>
      <c r="L782" s="56">
        <f t="shared" si="669"/>
        <v>0</v>
      </c>
      <c r="M782" s="56">
        <f t="shared" si="669"/>
        <v>25410</v>
      </c>
      <c r="N782" s="56">
        <f t="shared" si="669"/>
        <v>10125</v>
      </c>
      <c r="O782" s="56">
        <f t="shared" si="669"/>
        <v>0</v>
      </c>
      <c r="P782" s="57">
        <f t="shared" si="669"/>
        <v>0</v>
      </c>
      <c r="Q782" s="58">
        <f t="shared" si="669"/>
        <v>72165</v>
      </c>
    </row>
    <row r="783" spans="1:17" ht="18" customHeight="1">
      <c r="A783" s="45" t="s">
        <v>32</v>
      </c>
      <c r="B783" s="61">
        <v>515</v>
      </c>
      <c r="C783" s="62">
        <v>627</v>
      </c>
      <c r="D783" s="62">
        <v>0</v>
      </c>
      <c r="E783" s="62">
        <v>797</v>
      </c>
      <c r="F783" s="62">
        <v>296</v>
      </c>
      <c r="G783" s="62">
        <v>0</v>
      </c>
      <c r="H783" s="63">
        <v>0</v>
      </c>
      <c r="I783" s="64">
        <f>SUM(B783:H783)</f>
        <v>2235</v>
      </c>
      <c r="J783" s="61">
        <v>15450</v>
      </c>
      <c r="K783" s="62">
        <v>18810</v>
      </c>
      <c r="L783" s="62">
        <v>0</v>
      </c>
      <c r="M783" s="62">
        <v>23910</v>
      </c>
      <c r="N783" s="62">
        <v>8880</v>
      </c>
      <c r="O783" s="62">
        <v>0</v>
      </c>
      <c r="P783" s="63">
        <v>0</v>
      </c>
      <c r="Q783" s="64">
        <f>SUM(J783:P783)</f>
        <v>67050</v>
      </c>
    </row>
    <row r="784" spans="1:17" ht="18" customHeight="1" thickBot="1">
      <c r="A784" s="45" t="s">
        <v>33</v>
      </c>
      <c r="B784" s="61">
        <v>64</v>
      </c>
      <c r="C784" s="62">
        <v>94</v>
      </c>
      <c r="D784" s="62">
        <v>0</v>
      </c>
      <c r="E784" s="62">
        <v>100</v>
      </c>
      <c r="F784" s="62">
        <v>83</v>
      </c>
      <c r="G784" s="62">
        <v>0</v>
      </c>
      <c r="H784" s="63">
        <v>0</v>
      </c>
      <c r="I784" s="64">
        <f>SUM(B784:H784)</f>
        <v>341</v>
      </c>
      <c r="J784" s="61">
        <v>960</v>
      </c>
      <c r="K784" s="62">
        <v>1410</v>
      </c>
      <c r="L784" s="62">
        <v>0</v>
      </c>
      <c r="M784" s="62">
        <v>1500</v>
      </c>
      <c r="N784" s="62">
        <v>1245</v>
      </c>
      <c r="O784" s="62">
        <v>0</v>
      </c>
      <c r="P784" s="63">
        <v>0</v>
      </c>
      <c r="Q784" s="64">
        <f>SUM(J784:P784)</f>
        <v>5115</v>
      </c>
    </row>
    <row r="785" spans="1:17" s="59" customFormat="1" ht="26.25" customHeight="1" thickBot="1">
      <c r="A785" s="54" t="s">
        <v>34</v>
      </c>
      <c r="B785" s="55">
        <f>SUM(B786:B789)</f>
        <v>2833</v>
      </c>
      <c r="C785" s="56">
        <f t="shared" ref="C785:Q785" si="670">SUM(C786:C789)</f>
        <v>4893</v>
      </c>
      <c r="D785" s="56">
        <f t="shared" si="670"/>
        <v>0</v>
      </c>
      <c r="E785" s="56">
        <f t="shared" si="670"/>
        <v>7825</v>
      </c>
      <c r="F785" s="56">
        <f t="shared" si="670"/>
        <v>6877</v>
      </c>
      <c r="G785" s="56">
        <f t="shared" si="670"/>
        <v>0</v>
      </c>
      <c r="H785" s="57">
        <f t="shared" si="670"/>
        <v>0</v>
      </c>
      <c r="I785" s="58">
        <f t="shared" si="670"/>
        <v>22428</v>
      </c>
      <c r="J785" s="55">
        <f t="shared" si="670"/>
        <v>217155</v>
      </c>
      <c r="K785" s="56">
        <f t="shared" si="670"/>
        <v>363660</v>
      </c>
      <c r="L785" s="56">
        <f t="shared" si="670"/>
        <v>0</v>
      </c>
      <c r="M785" s="56">
        <f t="shared" si="670"/>
        <v>600825</v>
      </c>
      <c r="N785" s="56">
        <f t="shared" si="670"/>
        <v>477930</v>
      </c>
      <c r="O785" s="56">
        <f t="shared" si="670"/>
        <v>0</v>
      </c>
      <c r="P785" s="57">
        <f t="shared" si="670"/>
        <v>0</v>
      </c>
      <c r="Q785" s="58">
        <f t="shared" si="670"/>
        <v>1659570</v>
      </c>
    </row>
    <row r="786" spans="1:17" ht="18" customHeight="1">
      <c r="A786" s="60" t="s">
        <v>35</v>
      </c>
      <c r="B786" s="61">
        <v>759</v>
      </c>
      <c r="C786" s="62">
        <v>1763</v>
      </c>
      <c r="D786" s="62">
        <v>0</v>
      </c>
      <c r="E786" s="62">
        <v>2049</v>
      </c>
      <c r="F786" s="62">
        <v>1994</v>
      </c>
      <c r="G786" s="62">
        <v>0</v>
      </c>
      <c r="H786" s="63">
        <v>0</v>
      </c>
      <c r="I786" s="64">
        <f>SUM(B786:H786)</f>
        <v>6565</v>
      </c>
      <c r="J786" s="61">
        <v>45540</v>
      </c>
      <c r="K786" s="62">
        <v>105780</v>
      </c>
      <c r="L786" s="62">
        <v>0</v>
      </c>
      <c r="M786" s="62">
        <v>122940</v>
      </c>
      <c r="N786" s="62">
        <v>119640</v>
      </c>
      <c r="O786" s="62">
        <v>0</v>
      </c>
      <c r="P786" s="63">
        <v>0</v>
      </c>
      <c r="Q786" s="64">
        <f>SUM(J786:P786)</f>
        <v>393900</v>
      </c>
    </row>
    <row r="787" spans="1:17" ht="18" customHeight="1">
      <c r="A787" s="60" t="s">
        <v>36</v>
      </c>
      <c r="B787" s="61">
        <v>46</v>
      </c>
      <c r="C787" s="62">
        <v>82</v>
      </c>
      <c r="D787" s="62">
        <v>0</v>
      </c>
      <c r="E787" s="62">
        <v>127</v>
      </c>
      <c r="F787" s="62">
        <v>378</v>
      </c>
      <c r="G787" s="62">
        <v>0</v>
      </c>
      <c r="H787" s="63">
        <v>0</v>
      </c>
      <c r="I787" s="64">
        <f>SUM(B787:H787)</f>
        <v>633</v>
      </c>
      <c r="J787" s="61">
        <v>1380</v>
      </c>
      <c r="K787" s="62">
        <v>2460</v>
      </c>
      <c r="L787" s="62">
        <v>0</v>
      </c>
      <c r="M787" s="62">
        <v>3810</v>
      </c>
      <c r="N787" s="62">
        <v>11340</v>
      </c>
      <c r="O787" s="62">
        <v>0</v>
      </c>
      <c r="P787" s="63">
        <v>0</v>
      </c>
      <c r="Q787" s="64">
        <f>SUM(J787:P787)</f>
        <v>18990</v>
      </c>
    </row>
    <row r="788" spans="1:17" ht="18" customHeight="1">
      <c r="A788" s="45" t="s">
        <v>37</v>
      </c>
      <c r="B788" s="61">
        <v>1755</v>
      </c>
      <c r="C788" s="62">
        <v>2628</v>
      </c>
      <c r="D788" s="62">
        <v>0</v>
      </c>
      <c r="E788" s="62">
        <v>4886</v>
      </c>
      <c r="F788" s="62">
        <v>3205</v>
      </c>
      <c r="G788" s="62">
        <v>0</v>
      </c>
      <c r="H788" s="63">
        <v>0</v>
      </c>
      <c r="I788" s="64">
        <f>SUM(B788:H788)</f>
        <v>12474</v>
      </c>
      <c r="J788" s="61">
        <v>157950</v>
      </c>
      <c r="K788" s="62">
        <v>236520</v>
      </c>
      <c r="L788" s="62">
        <v>0</v>
      </c>
      <c r="M788" s="62">
        <v>439740</v>
      </c>
      <c r="N788" s="62">
        <v>288450</v>
      </c>
      <c r="O788" s="62">
        <v>0</v>
      </c>
      <c r="P788" s="63">
        <v>0</v>
      </c>
      <c r="Q788" s="64">
        <f>SUM(J788:P788)</f>
        <v>1122660</v>
      </c>
    </row>
    <row r="789" spans="1:17" ht="18" customHeight="1" thickBot="1">
      <c r="A789" s="45" t="s">
        <v>38</v>
      </c>
      <c r="B789" s="61">
        <v>273</v>
      </c>
      <c r="C789" s="62">
        <v>420</v>
      </c>
      <c r="D789" s="62">
        <v>0</v>
      </c>
      <c r="E789" s="62">
        <v>763</v>
      </c>
      <c r="F789" s="62">
        <v>1300</v>
      </c>
      <c r="G789" s="62">
        <v>0</v>
      </c>
      <c r="H789" s="63">
        <v>0</v>
      </c>
      <c r="I789" s="64">
        <f>SUM(B789:H789)</f>
        <v>2756</v>
      </c>
      <c r="J789" s="61">
        <v>12285</v>
      </c>
      <c r="K789" s="62">
        <v>18900</v>
      </c>
      <c r="L789" s="62">
        <v>0</v>
      </c>
      <c r="M789" s="62">
        <v>34335</v>
      </c>
      <c r="N789" s="62">
        <v>58500</v>
      </c>
      <c r="O789" s="62">
        <v>0</v>
      </c>
      <c r="P789" s="63">
        <v>0</v>
      </c>
      <c r="Q789" s="64">
        <f>SUM(J789:P789)</f>
        <v>124020</v>
      </c>
    </row>
    <row r="790" spans="1:17" s="59" customFormat="1" ht="26.25" customHeight="1" thickBot="1">
      <c r="A790" s="54" t="s">
        <v>39</v>
      </c>
      <c r="B790" s="55">
        <f t="shared" ref="B790:Q790" si="671">SUM(B791:B792)</f>
        <v>29</v>
      </c>
      <c r="C790" s="56">
        <f t="shared" si="671"/>
        <v>82</v>
      </c>
      <c r="D790" s="56">
        <f t="shared" si="671"/>
        <v>0</v>
      </c>
      <c r="E790" s="56">
        <f t="shared" si="671"/>
        <v>85</v>
      </c>
      <c r="F790" s="56">
        <f t="shared" si="671"/>
        <v>53</v>
      </c>
      <c r="G790" s="56">
        <f t="shared" si="671"/>
        <v>0</v>
      </c>
      <c r="H790" s="57">
        <f t="shared" si="671"/>
        <v>0</v>
      </c>
      <c r="I790" s="58">
        <f t="shared" si="671"/>
        <v>249</v>
      </c>
      <c r="J790" s="55">
        <f t="shared" si="671"/>
        <v>4250</v>
      </c>
      <c r="K790" s="56">
        <f t="shared" si="671"/>
        <v>12070</v>
      </c>
      <c r="L790" s="56">
        <f t="shared" si="671"/>
        <v>0</v>
      </c>
      <c r="M790" s="56">
        <f t="shared" si="671"/>
        <v>12835</v>
      </c>
      <c r="N790" s="56">
        <f t="shared" si="671"/>
        <v>6970</v>
      </c>
      <c r="O790" s="56">
        <f t="shared" si="671"/>
        <v>0</v>
      </c>
      <c r="P790" s="57">
        <f t="shared" si="671"/>
        <v>0</v>
      </c>
      <c r="Q790" s="58">
        <f t="shared" si="671"/>
        <v>36125</v>
      </c>
    </row>
    <row r="791" spans="1:17" ht="18" customHeight="1">
      <c r="A791" s="60" t="s">
        <v>40</v>
      </c>
      <c r="B791" s="61">
        <v>21</v>
      </c>
      <c r="C791" s="62">
        <v>60</v>
      </c>
      <c r="D791" s="62">
        <v>0</v>
      </c>
      <c r="E791" s="62">
        <v>66</v>
      </c>
      <c r="F791" s="62">
        <v>29</v>
      </c>
      <c r="G791" s="62">
        <v>0</v>
      </c>
      <c r="H791" s="63">
        <v>0</v>
      </c>
      <c r="I791" s="64">
        <f>SUM(B791:H791)</f>
        <v>176</v>
      </c>
      <c r="J791" s="61">
        <v>3570</v>
      </c>
      <c r="K791" s="62">
        <v>10200</v>
      </c>
      <c r="L791" s="62">
        <v>0</v>
      </c>
      <c r="M791" s="62">
        <v>11220</v>
      </c>
      <c r="N791" s="62">
        <v>4930</v>
      </c>
      <c r="O791" s="62">
        <v>0</v>
      </c>
      <c r="P791" s="63">
        <v>0</v>
      </c>
      <c r="Q791" s="64">
        <f>SUM(J791:P791)</f>
        <v>29920</v>
      </c>
    </row>
    <row r="792" spans="1:17" ht="18" customHeight="1" thickBot="1">
      <c r="A792" s="60" t="s">
        <v>41</v>
      </c>
      <c r="B792" s="61">
        <v>8</v>
      </c>
      <c r="C792" s="62">
        <v>22</v>
      </c>
      <c r="D792" s="62">
        <v>0</v>
      </c>
      <c r="E792" s="62">
        <v>19</v>
      </c>
      <c r="F792" s="62">
        <v>24</v>
      </c>
      <c r="G792" s="62">
        <v>0</v>
      </c>
      <c r="H792" s="63">
        <v>0</v>
      </c>
      <c r="I792" s="64">
        <f>SUM(B792:H792)</f>
        <v>73</v>
      </c>
      <c r="J792" s="61">
        <v>680</v>
      </c>
      <c r="K792" s="62">
        <v>1870</v>
      </c>
      <c r="L792" s="62">
        <v>0</v>
      </c>
      <c r="M792" s="62">
        <v>1615</v>
      </c>
      <c r="N792" s="62">
        <v>2040</v>
      </c>
      <c r="O792" s="62">
        <v>0</v>
      </c>
      <c r="P792" s="63">
        <v>0</v>
      </c>
      <c r="Q792" s="64">
        <f>SUM(J792:P792)</f>
        <v>6205</v>
      </c>
    </row>
    <row r="793" spans="1:17" s="59" customFormat="1" ht="26.25" customHeight="1" thickBot="1">
      <c r="A793" s="54" t="s">
        <v>42</v>
      </c>
      <c r="B793" s="55">
        <f t="shared" ref="B793:Q793" si="672">SUM(B794:B795)</f>
        <v>39</v>
      </c>
      <c r="C793" s="56">
        <f t="shared" si="672"/>
        <v>120</v>
      </c>
      <c r="D793" s="56">
        <f t="shared" si="672"/>
        <v>0</v>
      </c>
      <c r="E793" s="56">
        <f t="shared" si="672"/>
        <v>166</v>
      </c>
      <c r="F793" s="56">
        <f t="shared" si="672"/>
        <v>153</v>
      </c>
      <c r="G793" s="56">
        <f t="shared" si="672"/>
        <v>0</v>
      </c>
      <c r="H793" s="57">
        <f t="shared" si="672"/>
        <v>0</v>
      </c>
      <c r="I793" s="58">
        <f t="shared" si="672"/>
        <v>478</v>
      </c>
      <c r="J793" s="55">
        <f t="shared" si="672"/>
        <v>8040</v>
      </c>
      <c r="K793" s="56">
        <f t="shared" si="672"/>
        <v>26280</v>
      </c>
      <c r="L793" s="56">
        <f t="shared" si="672"/>
        <v>0</v>
      </c>
      <c r="M793" s="56">
        <f t="shared" si="672"/>
        <v>35880</v>
      </c>
      <c r="N793" s="56">
        <f t="shared" si="672"/>
        <v>29040</v>
      </c>
      <c r="O793" s="56">
        <f t="shared" si="672"/>
        <v>0</v>
      </c>
      <c r="P793" s="57">
        <f t="shared" si="672"/>
        <v>0</v>
      </c>
      <c r="Q793" s="58">
        <f t="shared" si="672"/>
        <v>99240</v>
      </c>
    </row>
    <row r="794" spans="1:17" ht="18" customHeight="1">
      <c r="A794" s="60" t="s">
        <v>43</v>
      </c>
      <c r="B794" s="61">
        <v>28</v>
      </c>
      <c r="C794" s="62">
        <v>99</v>
      </c>
      <c r="D794" s="62">
        <v>0</v>
      </c>
      <c r="E794" s="62">
        <v>133</v>
      </c>
      <c r="F794" s="62">
        <v>89</v>
      </c>
      <c r="G794" s="62">
        <v>0</v>
      </c>
      <c r="H794" s="63">
        <v>0</v>
      </c>
      <c r="I794" s="64">
        <f>SUM(B794:H794)</f>
        <v>349</v>
      </c>
      <c r="J794" s="61">
        <v>6720</v>
      </c>
      <c r="K794" s="62">
        <v>23760</v>
      </c>
      <c r="L794" s="62">
        <v>0</v>
      </c>
      <c r="M794" s="62">
        <v>31920</v>
      </c>
      <c r="N794" s="62">
        <v>21360</v>
      </c>
      <c r="O794" s="62">
        <v>0</v>
      </c>
      <c r="P794" s="63">
        <v>0</v>
      </c>
      <c r="Q794" s="64">
        <f>SUM(J794:P794)</f>
        <v>83760</v>
      </c>
    </row>
    <row r="795" spans="1:17" ht="18" customHeight="1" thickBot="1">
      <c r="A795" s="60" t="s">
        <v>44</v>
      </c>
      <c r="B795" s="61">
        <v>11</v>
      </c>
      <c r="C795" s="62">
        <v>21</v>
      </c>
      <c r="D795" s="62">
        <v>0</v>
      </c>
      <c r="E795" s="62">
        <v>33</v>
      </c>
      <c r="F795" s="62">
        <v>64</v>
      </c>
      <c r="G795" s="62">
        <v>0</v>
      </c>
      <c r="H795" s="63">
        <v>0</v>
      </c>
      <c r="I795" s="64">
        <f>SUM(B795:H795)</f>
        <v>129</v>
      </c>
      <c r="J795" s="61">
        <v>1320</v>
      </c>
      <c r="K795" s="62">
        <v>2520</v>
      </c>
      <c r="L795" s="62">
        <v>0</v>
      </c>
      <c r="M795" s="62">
        <v>3960</v>
      </c>
      <c r="N795" s="62">
        <v>7680</v>
      </c>
      <c r="O795" s="62">
        <v>0</v>
      </c>
      <c r="P795" s="63">
        <v>0</v>
      </c>
      <c r="Q795" s="64">
        <f>SUM(J795:P795)</f>
        <v>15480</v>
      </c>
    </row>
    <row r="796" spans="1:17" s="59" customFormat="1" ht="26.25" customHeight="1" thickBot="1">
      <c r="A796" s="54" t="s">
        <v>45</v>
      </c>
      <c r="B796" s="55">
        <f>SUM(B797:B804)</f>
        <v>28</v>
      </c>
      <c r="C796" s="56">
        <f t="shared" ref="C796:Q796" si="673">SUM(C797:C804)</f>
        <v>140</v>
      </c>
      <c r="D796" s="56">
        <f t="shared" si="673"/>
        <v>0</v>
      </c>
      <c r="E796" s="56">
        <f t="shared" si="673"/>
        <v>183</v>
      </c>
      <c r="F796" s="56">
        <f t="shared" si="673"/>
        <v>113</v>
      </c>
      <c r="G796" s="56">
        <f t="shared" si="673"/>
        <v>0</v>
      </c>
      <c r="H796" s="57">
        <f t="shared" si="673"/>
        <v>0</v>
      </c>
      <c r="I796" s="58">
        <f t="shared" si="673"/>
        <v>464</v>
      </c>
      <c r="J796" s="55">
        <f t="shared" si="673"/>
        <v>5799</v>
      </c>
      <c r="K796" s="56">
        <f t="shared" si="673"/>
        <v>33651</v>
      </c>
      <c r="L796" s="56">
        <f t="shared" si="673"/>
        <v>0</v>
      </c>
      <c r="M796" s="56">
        <f t="shared" si="673"/>
        <v>45866</v>
      </c>
      <c r="N796" s="56">
        <f t="shared" si="673"/>
        <v>24981</v>
      </c>
      <c r="O796" s="56">
        <f t="shared" si="673"/>
        <v>0</v>
      </c>
      <c r="P796" s="57">
        <f t="shared" si="673"/>
        <v>0</v>
      </c>
      <c r="Q796" s="58">
        <f t="shared" si="673"/>
        <v>110297</v>
      </c>
    </row>
    <row r="797" spans="1:17" ht="18" customHeight="1">
      <c r="A797" s="45" t="s">
        <v>46</v>
      </c>
      <c r="B797" s="61">
        <v>6</v>
      </c>
      <c r="C797" s="62">
        <v>16</v>
      </c>
      <c r="D797" s="62">
        <v>0</v>
      </c>
      <c r="E797" s="62">
        <v>15</v>
      </c>
      <c r="F797" s="62">
        <v>8</v>
      </c>
      <c r="G797" s="62">
        <v>0</v>
      </c>
      <c r="H797" s="63">
        <v>0</v>
      </c>
      <c r="I797" s="64">
        <f t="shared" ref="I797:I804" si="674">SUM(B797:H797)</f>
        <v>45</v>
      </c>
      <c r="J797" s="61">
        <v>1164</v>
      </c>
      <c r="K797" s="62">
        <v>3104</v>
      </c>
      <c r="L797" s="62">
        <v>0</v>
      </c>
      <c r="M797" s="62">
        <v>2910</v>
      </c>
      <c r="N797" s="62">
        <v>1552</v>
      </c>
      <c r="O797" s="62">
        <v>0</v>
      </c>
      <c r="P797" s="63">
        <v>0</v>
      </c>
      <c r="Q797" s="64">
        <f t="shared" ref="Q797:Q804" si="675">SUM(J797:P797)</f>
        <v>8730</v>
      </c>
    </row>
    <row r="798" spans="1:17" ht="18" customHeight="1">
      <c r="A798" s="45" t="s">
        <v>47</v>
      </c>
      <c r="B798" s="61">
        <v>0</v>
      </c>
      <c r="C798" s="62">
        <v>1</v>
      </c>
      <c r="D798" s="62">
        <v>0</v>
      </c>
      <c r="E798" s="62">
        <v>3</v>
      </c>
      <c r="F798" s="62">
        <v>7</v>
      </c>
      <c r="G798" s="62">
        <v>0</v>
      </c>
      <c r="H798" s="63">
        <v>0</v>
      </c>
      <c r="I798" s="64">
        <f t="shared" si="674"/>
        <v>11</v>
      </c>
      <c r="J798" s="61">
        <v>0</v>
      </c>
      <c r="K798" s="62">
        <v>97</v>
      </c>
      <c r="L798" s="62">
        <v>0</v>
      </c>
      <c r="M798" s="62">
        <v>291</v>
      </c>
      <c r="N798" s="62">
        <v>679</v>
      </c>
      <c r="O798" s="62">
        <v>0</v>
      </c>
      <c r="P798" s="63">
        <v>0</v>
      </c>
      <c r="Q798" s="64">
        <f t="shared" si="675"/>
        <v>1067</v>
      </c>
    </row>
    <row r="799" spans="1:17" ht="18" customHeight="1">
      <c r="A799" s="45" t="s">
        <v>48</v>
      </c>
      <c r="B799" s="61">
        <v>2</v>
      </c>
      <c r="C799" s="62">
        <v>14</v>
      </c>
      <c r="D799" s="62">
        <v>0</v>
      </c>
      <c r="E799" s="62">
        <v>22</v>
      </c>
      <c r="F799" s="62">
        <v>12</v>
      </c>
      <c r="G799" s="62">
        <v>0</v>
      </c>
      <c r="H799" s="63">
        <v>0</v>
      </c>
      <c r="I799" s="64">
        <f t="shared" si="674"/>
        <v>50</v>
      </c>
      <c r="J799" s="61">
        <v>600</v>
      </c>
      <c r="K799" s="62">
        <v>4200</v>
      </c>
      <c r="L799" s="62">
        <v>0</v>
      </c>
      <c r="M799" s="62">
        <v>6600</v>
      </c>
      <c r="N799" s="62">
        <v>3600</v>
      </c>
      <c r="O799" s="62">
        <v>0</v>
      </c>
      <c r="P799" s="63">
        <v>0</v>
      </c>
      <c r="Q799" s="64">
        <f t="shared" si="675"/>
        <v>15000</v>
      </c>
    </row>
    <row r="800" spans="1:17" ht="18" customHeight="1">
      <c r="A800" s="45" t="s">
        <v>49</v>
      </c>
      <c r="B800" s="61">
        <v>4</v>
      </c>
      <c r="C800" s="62">
        <v>7</v>
      </c>
      <c r="D800" s="62">
        <v>0</v>
      </c>
      <c r="E800" s="62">
        <v>16</v>
      </c>
      <c r="F800" s="62">
        <v>13</v>
      </c>
      <c r="G800" s="62">
        <v>0</v>
      </c>
      <c r="H800" s="63">
        <v>0</v>
      </c>
      <c r="I800" s="64">
        <f t="shared" si="674"/>
        <v>40</v>
      </c>
      <c r="J800" s="61">
        <v>600</v>
      </c>
      <c r="K800" s="62">
        <v>1050</v>
      </c>
      <c r="L800" s="62">
        <v>0</v>
      </c>
      <c r="M800" s="62">
        <v>2400</v>
      </c>
      <c r="N800" s="62">
        <v>1950</v>
      </c>
      <c r="O800" s="62">
        <v>0</v>
      </c>
      <c r="P800" s="63">
        <v>0</v>
      </c>
      <c r="Q800" s="64">
        <f t="shared" si="675"/>
        <v>6000</v>
      </c>
    </row>
    <row r="801" spans="1:17" ht="18" customHeight="1">
      <c r="A801" s="45" t="s">
        <v>50</v>
      </c>
      <c r="B801" s="61">
        <v>7</v>
      </c>
      <c r="C801" s="62">
        <v>58</v>
      </c>
      <c r="D801" s="62">
        <v>0</v>
      </c>
      <c r="E801" s="62">
        <v>37</v>
      </c>
      <c r="F801" s="62">
        <v>36</v>
      </c>
      <c r="G801" s="62">
        <v>0</v>
      </c>
      <c r="H801" s="63">
        <v>0</v>
      </c>
      <c r="I801" s="64">
        <f t="shared" si="674"/>
        <v>138</v>
      </c>
      <c r="J801" s="61">
        <v>1610</v>
      </c>
      <c r="K801" s="62">
        <v>13340</v>
      </c>
      <c r="L801" s="62">
        <v>0</v>
      </c>
      <c r="M801" s="62">
        <v>8510</v>
      </c>
      <c r="N801" s="62">
        <v>8280</v>
      </c>
      <c r="O801" s="62">
        <v>0</v>
      </c>
      <c r="P801" s="63">
        <v>0</v>
      </c>
      <c r="Q801" s="64">
        <f t="shared" si="675"/>
        <v>31740</v>
      </c>
    </row>
    <row r="802" spans="1:17" ht="18" customHeight="1">
      <c r="A802" s="45" t="s">
        <v>51</v>
      </c>
      <c r="B802" s="61">
        <v>3</v>
      </c>
      <c r="C802" s="62">
        <v>5</v>
      </c>
      <c r="D802" s="62">
        <v>0</v>
      </c>
      <c r="E802" s="62">
        <v>8</v>
      </c>
      <c r="F802" s="62">
        <v>10</v>
      </c>
      <c r="G802" s="62">
        <v>0</v>
      </c>
      <c r="H802" s="63">
        <v>0</v>
      </c>
      <c r="I802" s="64">
        <f t="shared" si="674"/>
        <v>26</v>
      </c>
      <c r="J802" s="61">
        <v>345</v>
      </c>
      <c r="K802" s="62">
        <v>575</v>
      </c>
      <c r="L802" s="62">
        <v>0</v>
      </c>
      <c r="M802" s="62">
        <v>920</v>
      </c>
      <c r="N802" s="62">
        <v>1150</v>
      </c>
      <c r="O802" s="62">
        <v>0</v>
      </c>
      <c r="P802" s="63">
        <v>0</v>
      </c>
      <c r="Q802" s="64">
        <f t="shared" si="675"/>
        <v>2990</v>
      </c>
    </row>
    <row r="803" spans="1:17" ht="18" customHeight="1">
      <c r="A803" s="45" t="s">
        <v>52</v>
      </c>
      <c r="B803" s="61">
        <v>2</v>
      </c>
      <c r="C803" s="62">
        <v>22</v>
      </c>
      <c r="D803" s="62">
        <v>0</v>
      </c>
      <c r="E803" s="62">
        <v>49</v>
      </c>
      <c r="F803" s="62">
        <v>15</v>
      </c>
      <c r="G803" s="62">
        <v>0</v>
      </c>
      <c r="H803" s="63">
        <v>0</v>
      </c>
      <c r="I803" s="64">
        <f t="shared" si="674"/>
        <v>88</v>
      </c>
      <c r="J803" s="61">
        <v>740</v>
      </c>
      <c r="K803" s="62">
        <v>8140</v>
      </c>
      <c r="L803" s="62">
        <v>0</v>
      </c>
      <c r="M803" s="62">
        <v>18130</v>
      </c>
      <c r="N803" s="62">
        <v>5550</v>
      </c>
      <c r="O803" s="62">
        <v>0</v>
      </c>
      <c r="P803" s="63">
        <v>0</v>
      </c>
      <c r="Q803" s="64">
        <f t="shared" si="675"/>
        <v>32560</v>
      </c>
    </row>
    <row r="804" spans="1:17" ht="18" customHeight="1" thickBot="1">
      <c r="A804" s="45" t="s">
        <v>53</v>
      </c>
      <c r="B804" s="61">
        <v>4</v>
      </c>
      <c r="C804" s="62">
        <v>17</v>
      </c>
      <c r="D804" s="62">
        <v>0</v>
      </c>
      <c r="E804" s="62">
        <v>33</v>
      </c>
      <c r="F804" s="62">
        <v>12</v>
      </c>
      <c r="G804" s="62">
        <v>0</v>
      </c>
      <c r="H804" s="63">
        <v>0</v>
      </c>
      <c r="I804" s="64">
        <f t="shared" si="674"/>
        <v>66</v>
      </c>
      <c r="J804" s="61">
        <v>740</v>
      </c>
      <c r="K804" s="62">
        <v>3145</v>
      </c>
      <c r="L804" s="62">
        <v>0</v>
      </c>
      <c r="M804" s="62">
        <v>6105</v>
      </c>
      <c r="N804" s="62">
        <v>2220</v>
      </c>
      <c r="O804" s="62">
        <v>0</v>
      </c>
      <c r="P804" s="63">
        <v>0</v>
      </c>
      <c r="Q804" s="64">
        <f t="shared" si="675"/>
        <v>12210</v>
      </c>
    </row>
    <row r="805" spans="1:17" s="59" customFormat="1" ht="26.25" customHeight="1" thickBot="1">
      <c r="A805" s="54" t="s">
        <v>54</v>
      </c>
      <c r="B805" s="55">
        <f t="shared" ref="B805:Q805" si="676">SUM(B806:B807)</f>
        <v>14</v>
      </c>
      <c r="C805" s="56">
        <f t="shared" si="676"/>
        <v>82</v>
      </c>
      <c r="D805" s="56">
        <f t="shared" si="676"/>
        <v>0</v>
      </c>
      <c r="E805" s="56">
        <f t="shared" si="676"/>
        <v>82</v>
      </c>
      <c r="F805" s="56">
        <f t="shared" si="676"/>
        <v>87</v>
      </c>
      <c r="G805" s="56">
        <f t="shared" si="676"/>
        <v>0</v>
      </c>
      <c r="H805" s="57">
        <f t="shared" si="676"/>
        <v>0</v>
      </c>
      <c r="I805" s="58">
        <f t="shared" si="676"/>
        <v>265</v>
      </c>
      <c r="J805" s="55">
        <f t="shared" si="676"/>
        <v>5670</v>
      </c>
      <c r="K805" s="56">
        <f t="shared" si="676"/>
        <v>30240</v>
      </c>
      <c r="L805" s="56">
        <f t="shared" si="676"/>
        <v>0</v>
      </c>
      <c r="M805" s="56">
        <f t="shared" si="676"/>
        <v>30660</v>
      </c>
      <c r="N805" s="56">
        <f t="shared" si="676"/>
        <v>28770</v>
      </c>
      <c r="O805" s="56">
        <f t="shared" si="676"/>
        <v>0</v>
      </c>
      <c r="P805" s="57">
        <f t="shared" si="676"/>
        <v>0</v>
      </c>
      <c r="Q805" s="58">
        <f t="shared" si="676"/>
        <v>95340</v>
      </c>
    </row>
    <row r="806" spans="1:17" ht="18" customHeight="1">
      <c r="A806" s="60" t="s">
        <v>55</v>
      </c>
      <c r="B806" s="61">
        <v>13</v>
      </c>
      <c r="C806" s="62">
        <v>62</v>
      </c>
      <c r="D806" s="62">
        <v>0</v>
      </c>
      <c r="E806" s="62">
        <v>64</v>
      </c>
      <c r="F806" s="62">
        <v>50</v>
      </c>
      <c r="G806" s="62">
        <v>0</v>
      </c>
      <c r="H806" s="63">
        <v>0</v>
      </c>
      <c r="I806" s="64">
        <f>SUM(B806:H806)</f>
        <v>189</v>
      </c>
      <c r="J806" s="61">
        <v>5460</v>
      </c>
      <c r="K806" s="62">
        <v>26040</v>
      </c>
      <c r="L806" s="62">
        <v>0</v>
      </c>
      <c r="M806" s="62">
        <v>26880</v>
      </c>
      <c r="N806" s="62">
        <v>21000</v>
      </c>
      <c r="O806" s="62">
        <v>0</v>
      </c>
      <c r="P806" s="63">
        <v>0</v>
      </c>
      <c r="Q806" s="64">
        <f>SUM(J806:P806)</f>
        <v>79380</v>
      </c>
    </row>
    <row r="807" spans="1:17" ht="18" customHeight="1" thickBot="1">
      <c r="A807" s="60" t="s">
        <v>56</v>
      </c>
      <c r="B807" s="61">
        <v>1</v>
      </c>
      <c r="C807" s="62">
        <v>20</v>
      </c>
      <c r="D807" s="62">
        <v>0</v>
      </c>
      <c r="E807" s="62">
        <v>18</v>
      </c>
      <c r="F807" s="62">
        <v>37</v>
      </c>
      <c r="G807" s="62">
        <v>0</v>
      </c>
      <c r="H807" s="63">
        <v>0</v>
      </c>
      <c r="I807" s="64">
        <f>SUM(B807:H807)</f>
        <v>76</v>
      </c>
      <c r="J807" s="61">
        <v>210</v>
      </c>
      <c r="K807" s="62">
        <v>4200</v>
      </c>
      <c r="L807" s="62">
        <v>0</v>
      </c>
      <c r="M807" s="62">
        <v>3780</v>
      </c>
      <c r="N807" s="62">
        <v>7770</v>
      </c>
      <c r="O807" s="62">
        <v>0</v>
      </c>
      <c r="P807" s="63">
        <v>0</v>
      </c>
      <c r="Q807" s="64">
        <f>SUM(J807:P807)</f>
        <v>15960</v>
      </c>
    </row>
    <row r="808" spans="1:17" s="59" customFormat="1" ht="26.25" customHeight="1" thickBot="1">
      <c r="A808" s="54" t="s">
        <v>28</v>
      </c>
      <c r="B808" s="55">
        <f t="shared" ref="B808:Q808" si="677">SUM(B809:B810)</f>
        <v>8</v>
      </c>
      <c r="C808" s="56">
        <f t="shared" si="677"/>
        <v>38</v>
      </c>
      <c r="D808" s="56">
        <f t="shared" si="677"/>
        <v>0</v>
      </c>
      <c r="E808" s="56">
        <f t="shared" si="677"/>
        <v>37</v>
      </c>
      <c r="F808" s="56">
        <f t="shared" si="677"/>
        <v>46</v>
      </c>
      <c r="G808" s="56">
        <f t="shared" si="677"/>
        <v>0</v>
      </c>
      <c r="H808" s="57">
        <f t="shared" si="677"/>
        <v>0</v>
      </c>
      <c r="I808" s="58">
        <f t="shared" si="677"/>
        <v>129</v>
      </c>
      <c r="J808" s="55">
        <f t="shared" si="677"/>
        <v>6400</v>
      </c>
      <c r="K808" s="56">
        <f t="shared" si="677"/>
        <v>28800</v>
      </c>
      <c r="L808" s="56">
        <f t="shared" si="677"/>
        <v>0</v>
      </c>
      <c r="M808" s="56">
        <f t="shared" si="677"/>
        <v>24800</v>
      </c>
      <c r="N808" s="56">
        <f t="shared" si="677"/>
        <v>32000</v>
      </c>
      <c r="O808" s="56">
        <f t="shared" si="677"/>
        <v>0</v>
      </c>
      <c r="P808" s="57">
        <f t="shared" si="677"/>
        <v>0</v>
      </c>
      <c r="Q808" s="58">
        <f t="shared" si="677"/>
        <v>92000</v>
      </c>
    </row>
    <row r="809" spans="1:17" ht="18" customHeight="1">
      <c r="A809" s="60" t="s">
        <v>57</v>
      </c>
      <c r="B809" s="61">
        <v>8</v>
      </c>
      <c r="C809" s="62">
        <v>34</v>
      </c>
      <c r="D809" s="62">
        <v>0</v>
      </c>
      <c r="E809" s="62">
        <v>25</v>
      </c>
      <c r="F809" s="62">
        <v>34</v>
      </c>
      <c r="G809" s="62">
        <v>0</v>
      </c>
      <c r="H809" s="63">
        <v>0</v>
      </c>
      <c r="I809" s="64">
        <f>SUM(B809:H809)</f>
        <v>101</v>
      </c>
      <c r="J809" s="61">
        <v>6400</v>
      </c>
      <c r="K809" s="62">
        <v>27200</v>
      </c>
      <c r="L809" s="62">
        <v>0</v>
      </c>
      <c r="M809" s="62">
        <v>20000</v>
      </c>
      <c r="N809" s="62">
        <v>27200</v>
      </c>
      <c r="O809" s="62">
        <v>0</v>
      </c>
      <c r="P809" s="63">
        <v>0</v>
      </c>
      <c r="Q809" s="64">
        <f>SUM(J809:P809)</f>
        <v>80800</v>
      </c>
    </row>
    <row r="810" spans="1:17" ht="18" customHeight="1" thickBot="1">
      <c r="A810" s="60" t="s">
        <v>58</v>
      </c>
      <c r="B810" s="61">
        <v>0</v>
      </c>
      <c r="C810" s="62">
        <v>4</v>
      </c>
      <c r="D810" s="62">
        <v>0</v>
      </c>
      <c r="E810" s="62">
        <v>12</v>
      </c>
      <c r="F810" s="62">
        <v>12</v>
      </c>
      <c r="G810" s="62">
        <v>0</v>
      </c>
      <c r="H810" s="63">
        <v>0</v>
      </c>
      <c r="I810" s="64">
        <f>SUM(B810:H810)</f>
        <v>28</v>
      </c>
      <c r="J810" s="61">
        <v>0</v>
      </c>
      <c r="K810" s="62">
        <v>1600</v>
      </c>
      <c r="L810" s="62">
        <v>0</v>
      </c>
      <c r="M810" s="62">
        <v>4800</v>
      </c>
      <c r="N810" s="62">
        <v>4800</v>
      </c>
      <c r="O810" s="62">
        <v>0</v>
      </c>
      <c r="P810" s="63">
        <v>0</v>
      </c>
      <c r="Q810" s="64">
        <f>SUM(J810:P810)</f>
        <v>11200</v>
      </c>
    </row>
    <row r="811" spans="1:17" s="59" customFormat="1" ht="16.5" customHeight="1" thickBot="1">
      <c r="A811" s="54" t="s">
        <v>59</v>
      </c>
      <c r="B811" s="55">
        <f t="shared" ref="B811:Q811" si="678">SUM(B812:B813)</f>
        <v>1</v>
      </c>
      <c r="C811" s="56">
        <f t="shared" si="678"/>
        <v>2</v>
      </c>
      <c r="D811" s="56">
        <f t="shared" si="678"/>
        <v>0</v>
      </c>
      <c r="E811" s="56">
        <f t="shared" si="678"/>
        <v>2</v>
      </c>
      <c r="F811" s="56">
        <f t="shared" si="678"/>
        <v>11</v>
      </c>
      <c r="G811" s="56">
        <f t="shared" si="678"/>
        <v>0</v>
      </c>
      <c r="H811" s="57">
        <f t="shared" si="678"/>
        <v>0</v>
      </c>
      <c r="I811" s="58">
        <f t="shared" si="678"/>
        <v>16</v>
      </c>
      <c r="J811" s="55">
        <f t="shared" si="678"/>
        <v>85</v>
      </c>
      <c r="K811" s="56">
        <f t="shared" si="678"/>
        <v>340</v>
      </c>
      <c r="L811" s="56">
        <f t="shared" si="678"/>
        <v>0</v>
      </c>
      <c r="M811" s="56">
        <f t="shared" si="678"/>
        <v>255</v>
      </c>
      <c r="N811" s="56">
        <f t="shared" si="678"/>
        <v>1700</v>
      </c>
      <c r="O811" s="56">
        <f t="shared" si="678"/>
        <v>0</v>
      </c>
      <c r="P811" s="57">
        <f t="shared" si="678"/>
        <v>0</v>
      </c>
      <c r="Q811" s="58">
        <f t="shared" si="678"/>
        <v>2380</v>
      </c>
    </row>
    <row r="812" spans="1:17" ht="18" customHeight="1">
      <c r="A812" s="60" t="s">
        <v>60</v>
      </c>
      <c r="B812" s="61">
        <v>0</v>
      </c>
      <c r="C812" s="62">
        <v>2</v>
      </c>
      <c r="D812" s="62">
        <v>0</v>
      </c>
      <c r="E812" s="62">
        <v>1</v>
      </c>
      <c r="F812" s="62">
        <v>9</v>
      </c>
      <c r="G812" s="62">
        <v>0</v>
      </c>
      <c r="H812" s="63">
        <v>0</v>
      </c>
      <c r="I812" s="64">
        <f>SUM(B812:H812)</f>
        <v>12</v>
      </c>
      <c r="J812" s="61">
        <v>0</v>
      </c>
      <c r="K812" s="62">
        <v>340</v>
      </c>
      <c r="L812" s="62">
        <v>0</v>
      </c>
      <c r="M812" s="62">
        <v>170</v>
      </c>
      <c r="N812" s="62">
        <v>1530</v>
      </c>
      <c r="O812" s="62">
        <v>0</v>
      </c>
      <c r="P812" s="63">
        <v>0</v>
      </c>
      <c r="Q812" s="64">
        <f>SUM(J812:P812)</f>
        <v>2040</v>
      </c>
    </row>
    <row r="813" spans="1:17" ht="18" customHeight="1" thickBot="1">
      <c r="A813" s="60" t="s">
        <v>61</v>
      </c>
      <c r="B813" s="61">
        <v>1</v>
      </c>
      <c r="C813" s="62">
        <v>0</v>
      </c>
      <c r="D813" s="62">
        <v>0</v>
      </c>
      <c r="E813" s="62">
        <v>1</v>
      </c>
      <c r="F813" s="62">
        <v>2</v>
      </c>
      <c r="G813" s="62">
        <v>0</v>
      </c>
      <c r="H813" s="63">
        <v>0</v>
      </c>
      <c r="I813" s="64">
        <f>SUM(B813:H813)</f>
        <v>4</v>
      </c>
      <c r="J813" s="61">
        <v>85</v>
      </c>
      <c r="K813" s="62">
        <v>0</v>
      </c>
      <c r="L813" s="62">
        <v>0</v>
      </c>
      <c r="M813" s="62">
        <v>85</v>
      </c>
      <c r="N813" s="62">
        <v>170</v>
      </c>
      <c r="O813" s="62">
        <v>0</v>
      </c>
      <c r="P813" s="63">
        <v>0</v>
      </c>
      <c r="Q813" s="64">
        <f>SUM(J813:P813)</f>
        <v>340</v>
      </c>
    </row>
    <row r="814" spans="1:17" s="59" customFormat="1" ht="16.5" customHeight="1" thickBot="1">
      <c r="A814" s="54" t="s">
        <v>62</v>
      </c>
      <c r="B814" s="55">
        <f t="shared" ref="B814:Q814" si="679">SUM(B815:B816)</f>
        <v>0</v>
      </c>
      <c r="C814" s="56">
        <f t="shared" si="679"/>
        <v>1</v>
      </c>
      <c r="D814" s="56">
        <f t="shared" si="679"/>
        <v>0</v>
      </c>
      <c r="E814" s="56">
        <f t="shared" si="679"/>
        <v>0</v>
      </c>
      <c r="F814" s="56">
        <f t="shared" si="679"/>
        <v>1</v>
      </c>
      <c r="G814" s="56">
        <f t="shared" si="679"/>
        <v>0</v>
      </c>
      <c r="H814" s="57">
        <f t="shared" si="679"/>
        <v>0</v>
      </c>
      <c r="I814" s="58">
        <f t="shared" si="679"/>
        <v>2</v>
      </c>
      <c r="J814" s="55">
        <f t="shared" si="679"/>
        <v>0</v>
      </c>
      <c r="K814" s="56">
        <f t="shared" si="679"/>
        <v>310</v>
      </c>
      <c r="L814" s="56">
        <f t="shared" si="679"/>
        <v>0</v>
      </c>
      <c r="M814" s="56">
        <f t="shared" si="679"/>
        <v>0</v>
      </c>
      <c r="N814" s="56">
        <f t="shared" si="679"/>
        <v>155</v>
      </c>
      <c r="O814" s="56">
        <f t="shared" si="679"/>
        <v>0</v>
      </c>
      <c r="P814" s="57">
        <f t="shared" si="679"/>
        <v>0</v>
      </c>
      <c r="Q814" s="58">
        <f t="shared" si="679"/>
        <v>465</v>
      </c>
    </row>
    <row r="815" spans="1:17" ht="18.75" customHeight="1">
      <c r="A815" s="60" t="s">
        <v>63</v>
      </c>
      <c r="B815" s="61">
        <v>0</v>
      </c>
      <c r="C815" s="62">
        <v>1</v>
      </c>
      <c r="D815" s="62">
        <v>0</v>
      </c>
      <c r="E815" s="62">
        <v>0</v>
      </c>
      <c r="F815" s="62">
        <v>0</v>
      </c>
      <c r="G815" s="62">
        <v>0</v>
      </c>
      <c r="H815" s="63">
        <v>0</v>
      </c>
      <c r="I815" s="64">
        <f>SUM(B815:H815)</f>
        <v>1</v>
      </c>
      <c r="J815" s="61">
        <v>0</v>
      </c>
      <c r="K815" s="62">
        <v>310</v>
      </c>
      <c r="L815" s="62">
        <v>0</v>
      </c>
      <c r="M815" s="62">
        <v>0</v>
      </c>
      <c r="N815" s="62">
        <v>0</v>
      </c>
      <c r="O815" s="62">
        <v>0</v>
      </c>
      <c r="P815" s="63">
        <v>0</v>
      </c>
      <c r="Q815" s="64">
        <f>SUM(J815:P815)</f>
        <v>310</v>
      </c>
    </row>
    <row r="816" spans="1:17" ht="18.75" customHeight="1" thickBot="1">
      <c r="A816" s="60" t="s">
        <v>64</v>
      </c>
      <c r="B816" s="61">
        <v>0</v>
      </c>
      <c r="C816" s="62">
        <v>0</v>
      </c>
      <c r="D816" s="62">
        <v>0</v>
      </c>
      <c r="E816" s="62">
        <v>0</v>
      </c>
      <c r="F816" s="62">
        <v>1</v>
      </c>
      <c r="G816" s="62">
        <v>0</v>
      </c>
      <c r="H816" s="63">
        <v>0</v>
      </c>
      <c r="I816" s="64">
        <f>SUM(B816:H816)</f>
        <v>1</v>
      </c>
      <c r="J816" s="61">
        <v>0</v>
      </c>
      <c r="K816" s="62">
        <v>0</v>
      </c>
      <c r="L816" s="62">
        <v>0</v>
      </c>
      <c r="M816" s="62">
        <v>0</v>
      </c>
      <c r="N816" s="62">
        <v>155</v>
      </c>
      <c r="O816" s="62">
        <v>0</v>
      </c>
      <c r="P816" s="63">
        <v>0</v>
      </c>
      <c r="Q816" s="64">
        <f>SUM(J816:P816)</f>
        <v>155</v>
      </c>
    </row>
    <row r="817" spans="1:17" s="59" customFormat="1" ht="16.5" customHeight="1" thickBot="1">
      <c r="A817" s="54" t="s">
        <v>65</v>
      </c>
      <c r="B817" s="55">
        <f t="shared" ref="B817:Q817" si="680">SUM(B818:B819)</f>
        <v>0</v>
      </c>
      <c r="C817" s="56">
        <f t="shared" si="680"/>
        <v>1</v>
      </c>
      <c r="D817" s="56">
        <f t="shared" si="680"/>
        <v>0</v>
      </c>
      <c r="E817" s="56">
        <f t="shared" si="680"/>
        <v>0</v>
      </c>
      <c r="F817" s="56">
        <f t="shared" si="680"/>
        <v>8</v>
      </c>
      <c r="G817" s="56">
        <f t="shared" si="680"/>
        <v>0</v>
      </c>
      <c r="H817" s="57">
        <f t="shared" si="680"/>
        <v>0</v>
      </c>
      <c r="I817" s="58">
        <f t="shared" si="680"/>
        <v>9</v>
      </c>
      <c r="J817" s="55">
        <f t="shared" si="680"/>
        <v>0</v>
      </c>
      <c r="K817" s="56">
        <f t="shared" si="680"/>
        <v>430</v>
      </c>
      <c r="L817" s="56">
        <f t="shared" si="680"/>
        <v>0</v>
      </c>
      <c r="M817" s="56">
        <f t="shared" si="680"/>
        <v>0</v>
      </c>
      <c r="N817" s="56">
        <f t="shared" si="680"/>
        <v>3440</v>
      </c>
      <c r="O817" s="56">
        <f t="shared" si="680"/>
        <v>0</v>
      </c>
      <c r="P817" s="57">
        <f t="shared" si="680"/>
        <v>0</v>
      </c>
      <c r="Q817" s="58">
        <f t="shared" si="680"/>
        <v>3870</v>
      </c>
    </row>
    <row r="818" spans="1:17" ht="18" customHeight="1">
      <c r="A818" s="60" t="s">
        <v>66</v>
      </c>
      <c r="B818" s="61">
        <v>0</v>
      </c>
      <c r="C818" s="62">
        <v>1</v>
      </c>
      <c r="D818" s="62">
        <v>0</v>
      </c>
      <c r="E818" s="62">
        <v>0</v>
      </c>
      <c r="F818" s="62">
        <v>8</v>
      </c>
      <c r="G818" s="62">
        <v>0</v>
      </c>
      <c r="H818" s="63">
        <v>0</v>
      </c>
      <c r="I818" s="64">
        <f>SUM(B818:H818)</f>
        <v>9</v>
      </c>
      <c r="J818" s="61">
        <v>0</v>
      </c>
      <c r="K818" s="62">
        <v>430</v>
      </c>
      <c r="L818" s="62">
        <v>0</v>
      </c>
      <c r="M818" s="62">
        <v>0</v>
      </c>
      <c r="N818" s="62">
        <v>3440</v>
      </c>
      <c r="O818" s="62">
        <v>0</v>
      </c>
      <c r="P818" s="63">
        <v>0</v>
      </c>
      <c r="Q818" s="64">
        <f>SUM(J818:P818)</f>
        <v>3870</v>
      </c>
    </row>
    <row r="819" spans="1:17" ht="18" customHeight="1" thickBot="1">
      <c r="A819" s="60" t="s">
        <v>67</v>
      </c>
      <c r="B819" s="61">
        <v>0</v>
      </c>
      <c r="C819" s="62">
        <v>0</v>
      </c>
      <c r="D819" s="62">
        <v>0</v>
      </c>
      <c r="E819" s="62">
        <v>0</v>
      </c>
      <c r="F819" s="62">
        <v>0</v>
      </c>
      <c r="G819" s="62">
        <v>0</v>
      </c>
      <c r="H819" s="63">
        <v>0</v>
      </c>
      <c r="I819" s="64">
        <f>SUM(B819:H819)</f>
        <v>0</v>
      </c>
      <c r="J819" s="61">
        <v>0</v>
      </c>
      <c r="K819" s="62">
        <v>0</v>
      </c>
      <c r="L819" s="62">
        <v>0</v>
      </c>
      <c r="M819" s="62">
        <v>0</v>
      </c>
      <c r="N819" s="62">
        <v>0</v>
      </c>
      <c r="O819" s="62">
        <v>0</v>
      </c>
      <c r="P819" s="63">
        <v>0</v>
      </c>
      <c r="Q819" s="64">
        <f>SUM(J819:P819)</f>
        <v>0</v>
      </c>
    </row>
    <row r="820" spans="1:17" s="59" customFormat="1" ht="16.5" customHeight="1" thickBot="1">
      <c r="A820" s="54" t="s">
        <v>68</v>
      </c>
      <c r="B820" s="55">
        <f>SUM(B821:B837)</f>
        <v>14200</v>
      </c>
      <c r="C820" s="56">
        <f t="shared" ref="C820:Q820" si="681">SUM(C821:C837)</f>
        <v>0</v>
      </c>
      <c r="D820" s="56">
        <f t="shared" si="681"/>
        <v>407424</v>
      </c>
      <c r="E820" s="56">
        <f t="shared" si="681"/>
        <v>115903</v>
      </c>
      <c r="F820" s="56">
        <f t="shared" si="681"/>
        <v>61369</v>
      </c>
      <c r="G820" s="56">
        <f t="shared" si="681"/>
        <v>0</v>
      </c>
      <c r="H820" s="57">
        <f t="shared" si="681"/>
        <v>1799</v>
      </c>
      <c r="I820" s="58">
        <f t="shared" si="681"/>
        <v>600695</v>
      </c>
      <c r="J820" s="55">
        <f t="shared" si="681"/>
        <v>53902.799999999996</v>
      </c>
      <c r="K820" s="56">
        <f t="shared" si="681"/>
        <v>0</v>
      </c>
      <c r="L820" s="56">
        <f t="shared" si="681"/>
        <v>1548019.4</v>
      </c>
      <c r="M820" s="56">
        <f t="shared" si="681"/>
        <v>450782.1</v>
      </c>
      <c r="N820" s="56">
        <f t="shared" si="681"/>
        <v>208900.3</v>
      </c>
      <c r="O820" s="56">
        <f t="shared" si="681"/>
        <v>0</v>
      </c>
      <c r="P820" s="57">
        <f t="shared" si="681"/>
        <v>6861.9999999999991</v>
      </c>
      <c r="Q820" s="58">
        <f t="shared" si="681"/>
        <v>2268466.6</v>
      </c>
    </row>
    <row r="821" spans="1:17" ht="22.5" customHeight="1">
      <c r="A821" s="60" t="s">
        <v>69</v>
      </c>
      <c r="B821" s="61">
        <v>0</v>
      </c>
      <c r="C821" s="62">
        <v>0</v>
      </c>
      <c r="D821" s="62">
        <v>3</v>
      </c>
      <c r="E821" s="62">
        <v>0</v>
      </c>
      <c r="F821" s="62">
        <v>0</v>
      </c>
      <c r="G821" s="62">
        <v>0</v>
      </c>
      <c r="H821" s="63">
        <v>0</v>
      </c>
      <c r="I821" s="64">
        <f t="shared" ref="I821:I837" si="682">SUM(B821:H821)</f>
        <v>3</v>
      </c>
      <c r="J821" s="61">
        <v>0</v>
      </c>
      <c r="K821" s="62">
        <v>0</v>
      </c>
      <c r="L821" s="62">
        <v>10.199999999999999</v>
      </c>
      <c r="M821" s="62">
        <v>0</v>
      </c>
      <c r="N821" s="62">
        <v>0</v>
      </c>
      <c r="O821" s="62">
        <v>0</v>
      </c>
      <c r="P821" s="63">
        <v>0</v>
      </c>
      <c r="Q821" s="64">
        <f t="shared" ref="Q821:Q837" si="683">SUM(J821:P821)</f>
        <v>10.199999999999999</v>
      </c>
    </row>
    <row r="822" spans="1:17" ht="22.5" customHeight="1">
      <c r="A822" s="60" t="s">
        <v>151</v>
      </c>
      <c r="B822" s="61">
        <v>0</v>
      </c>
      <c r="C822" s="62">
        <v>0</v>
      </c>
      <c r="D822" s="62">
        <v>2</v>
      </c>
      <c r="E822" s="62">
        <v>0</v>
      </c>
      <c r="F822" s="62">
        <v>0</v>
      </c>
      <c r="G822" s="62">
        <v>0</v>
      </c>
      <c r="H822" s="63">
        <v>0</v>
      </c>
      <c r="I822" s="64">
        <f t="shared" si="682"/>
        <v>2</v>
      </c>
      <c r="J822" s="61">
        <v>0</v>
      </c>
      <c r="K822" s="62">
        <v>0</v>
      </c>
      <c r="L822" s="62">
        <v>3.4</v>
      </c>
      <c r="M822" s="62">
        <v>0</v>
      </c>
      <c r="N822" s="62">
        <v>0</v>
      </c>
      <c r="O822" s="62">
        <v>0</v>
      </c>
      <c r="P822" s="63">
        <v>0</v>
      </c>
      <c r="Q822" s="64">
        <f t="shared" si="683"/>
        <v>3.4</v>
      </c>
    </row>
    <row r="823" spans="1:17" ht="15.75" customHeight="1">
      <c r="A823" s="60" t="s">
        <v>70</v>
      </c>
      <c r="B823" s="61">
        <v>9236</v>
      </c>
      <c r="C823" s="62">
        <v>0</v>
      </c>
      <c r="D823" s="62">
        <v>265627</v>
      </c>
      <c r="E823" s="62">
        <v>80738</v>
      </c>
      <c r="F823" s="62">
        <v>30290</v>
      </c>
      <c r="G823" s="62">
        <v>0</v>
      </c>
      <c r="H823" s="63">
        <v>1224</v>
      </c>
      <c r="I823" s="64">
        <f t="shared" si="682"/>
        <v>387115</v>
      </c>
      <c r="J823" s="61">
        <v>42485.599999999999</v>
      </c>
      <c r="K823" s="62">
        <v>0</v>
      </c>
      <c r="L823" s="62">
        <v>1221884.2</v>
      </c>
      <c r="M823" s="62">
        <v>371394.8</v>
      </c>
      <c r="N823" s="62">
        <v>139334</v>
      </c>
      <c r="O823" s="62">
        <v>0</v>
      </c>
      <c r="P823" s="63">
        <v>5630.4</v>
      </c>
      <c r="Q823" s="64">
        <f t="shared" si="683"/>
        <v>1780729</v>
      </c>
    </row>
    <row r="824" spans="1:17" ht="15.75" customHeight="1">
      <c r="A824" s="60" t="s">
        <v>71</v>
      </c>
      <c r="B824" s="61">
        <v>4964</v>
      </c>
      <c r="C824" s="62">
        <v>0</v>
      </c>
      <c r="D824" s="62">
        <v>141792</v>
      </c>
      <c r="E824" s="62">
        <v>34155</v>
      </c>
      <c r="F824" s="62">
        <v>29770</v>
      </c>
      <c r="G824" s="62">
        <v>0</v>
      </c>
      <c r="H824" s="63">
        <v>518</v>
      </c>
      <c r="I824" s="64">
        <f t="shared" si="682"/>
        <v>211199</v>
      </c>
      <c r="J824" s="61">
        <v>11417.199999999999</v>
      </c>
      <c r="K824" s="62">
        <v>0</v>
      </c>
      <c r="L824" s="62">
        <v>326121.59999999998</v>
      </c>
      <c r="M824" s="62">
        <v>78556.5</v>
      </c>
      <c r="N824" s="62">
        <v>68471</v>
      </c>
      <c r="O824" s="62">
        <v>0</v>
      </c>
      <c r="P824" s="63">
        <v>1191.3999999999999</v>
      </c>
      <c r="Q824" s="64">
        <f t="shared" si="683"/>
        <v>485757.7</v>
      </c>
    </row>
    <row r="825" spans="1:17" ht="15.75" customHeight="1">
      <c r="A825" s="60" t="s">
        <v>72</v>
      </c>
      <c r="B825" s="61">
        <v>0</v>
      </c>
      <c r="C825" s="62">
        <v>0</v>
      </c>
      <c r="D825" s="62">
        <v>0</v>
      </c>
      <c r="E825" s="62">
        <v>0</v>
      </c>
      <c r="F825" s="62">
        <v>0</v>
      </c>
      <c r="G825" s="62">
        <v>0</v>
      </c>
      <c r="H825" s="63">
        <v>0</v>
      </c>
      <c r="I825" s="64">
        <f t="shared" si="682"/>
        <v>0</v>
      </c>
      <c r="J825" s="61">
        <v>0</v>
      </c>
      <c r="K825" s="62">
        <v>0</v>
      </c>
      <c r="L825" s="62">
        <v>0</v>
      </c>
      <c r="M825" s="62">
        <v>0</v>
      </c>
      <c r="N825" s="62">
        <v>0</v>
      </c>
      <c r="O825" s="62">
        <v>0</v>
      </c>
      <c r="P825" s="63">
        <v>0</v>
      </c>
      <c r="Q825" s="64">
        <f t="shared" si="683"/>
        <v>0</v>
      </c>
    </row>
    <row r="826" spans="1:17" ht="15.75" customHeight="1">
      <c r="A826" s="60" t="s">
        <v>73</v>
      </c>
      <c r="B826" s="61">
        <v>0</v>
      </c>
      <c r="C826" s="62">
        <v>0</v>
      </c>
      <c r="D826" s="62">
        <v>0</v>
      </c>
      <c r="E826" s="62">
        <v>0</v>
      </c>
      <c r="F826" s="62">
        <v>1</v>
      </c>
      <c r="G826" s="62">
        <v>0</v>
      </c>
      <c r="H826" s="63">
        <v>0</v>
      </c>
      <c r="I826" s="64">
        <f t="shared" si="682"/>
        <v>1</v>
      </c>
      <c r="J826" s="61">
        <v>0</v>
      </c>
      <c r="K826" s="62">
        <v>0</v>
      </c>
      <c r="L826" s="62">
        <v>0</v>
      </c>
      <c r="M826" s="62">
        <v>0</v>
      </c>
      <c r="N826" s="62">
        <v>6</v>
      </c>
      <c r="O826" s="62">
        <v>0</v>
      </c>
      <c r="P826" s="63">
        <v>0</v>
      </c>
      <c r="Q826" s="64">
        <f t="shared" si="683"/>
        <v>6</v>
      </c>
    </row>
    <row r="827" spans="1:17" ht="15.75" customHeight="1">
      <c r="A827" s="60" t="s">
        <v>74</v>
      </c>
      <c r="B827" s="61">
        <v>0</v>
      </c>
      <c r="C827" s="62">
        <v>0</v>
      </c>
      <c r="D827" s="62">
        <v>0</v>
      </c>
      <c r="E827" s="62">
        <v>5</v>
      </c>
      <c r="F827" s="62">
        <v>10</v>
      </c>
      <c r="G827" s="62">
        <v>0</v>
      </c>
      <c r="H827" s="63">
        <v>0</v>
      </c>
      <c r="I827" s="64">
        <f t="shared" si="682"/>
        <v>15</v>
      </c>
      <c r="J827" s="61">
        <v>0</v>
      </c>
      <c r="K827" s="62">
        <v>0</v>
      </c>
      <c r="L827" s="62">
        <v>0</v>
      </c>
      <c r="M827" s="62">
        <v>20</v>
      </c>
      <c r="N827" s="62">
        <v>40</v>
      </c>
      <c r="O827" s="62">
        <v>0</v>
      </c>
      <c r="P827" s="63">
        <v>0</v>
      </c>
      <c r="Q827" s="64">
        <f t="shared" si="683"/>
        <v>60</v>
      </c>
    </row>
    <row r="828" spans="1:17" ht="15.75" customHeight="1">
      <c r="A828" s="60" t="s">
        <v>75</v>
      </c>
      <c r="B828" s="61">
        <v>0</v>
      </c>
      <c r="C828" s="62">
        <v>0</v>
      </c>
      <c r="D828" s="62">
        <v>0</v>
      </c>
      <c r="E828" s="62">
        <v>6</v>
      </c>
      <c r="F828" s="62">
        <v>5</v>
      </c>
      <c r="G828" s="62">
        <v>0</v>
      </c>
      <c r="H828" s="63">
        <v>0</v>
      </c>
      <c r="I828" s="64">
        <f t="shared" si="682"/>
        <v>11</v>
      </c>
      <c r="J828" s="61">
        <v>0</v>
      </c>
      <c r="K828" s="62">
        <v>0</v>
      </c>
      <c r="L828" s="62">
        <v>0</v>
      </c>
      <c r="M828" s="62">
        <v>18</v>
      </c>
      <c r="N828" s="62">
        <v>15</v>
      </c>
      <c r="O828" s="62">
        <v>0</v>
      </c>
      <c r="P828" s="63">
        <v>0</v>
      </c>
      <c r="Q828" s="64">
        <f t="shared" si="683"/>
        <v>33</v>
      </c>
    </row>
    <row r="829" spans="1:17" ht="15.75" customHeight="1">
      <c r="A829" s="60" t="s">
        <v>76</v>
      </c>
      <c r="B829" s="61">
        <v>0</v>
      </c>
      <c r="C829" s="62">
        <v>0</v>
      </c>
      <c r="D829" s="62">
        <v>0</v>
      </c>
      <c r="E829" s="62">
        <v>4</v>
      </c>
      <c r="F829" s="62">
        <v>16</v>
      </c>
      <c r="G829" s="62">
        <v>0</v>
      </c>
      <c r="H829" s="63">
        <v>0</v>
      </c>
      <c r="I829" s="64">
        <f t="shared" si="682"/>
        <v>20</v>
      </c>
      <c r="J829" s="61">
        <v>0</v>
      </c>
      <c r="K829" s="62">
        <v>0</v>
      </c>
      <c r="L829" s="62">
        <v>0</v>
      </c>
      <c r="M829" s="62">
        <v>8</v>
      </c>
      <c r="N829" s="62">
        <v>32</v>
      </c>
      <c r="O829" s="62">
        <v>0</v>
      </c>
      <c r="P829" s="63">
        <v>0</v>
      </c>
      <c r="Q829" s="64">
        <f t="shared" si="683"/>
        <v>40</v>
      </c>
    </row>
    <row r="830" spans="1:17" ht="15.75" customHeight="1">
      <c r="A830" s="60" t="s">
        <v>77</v>
      </c>
      <c r="B830" s="61">
        <v>0</v>
      </c>
      <c r="C830" s="62">
        <v>0</v>
      </c>
      <c r="D830" s="62">
        <v>0</v>
      </c>
      <c r="E830" s="62">
        <v>313</v>
      </c>
      <c r="F830" s="62">
        <v>427</v>
      </c>
      <c r="G830" s="62">
        <v>0</v>
      </c>
      <c r="H830" s="63">
        <v>10</v>
      </c>
      <c r="I830" s="64">
        <f t="shared" si="682"/>
        <v>750</v>
      </c>
      <c r="J830" s="61">
        <v>0</v>
      </c>
      <c r="K830" s="62">
        <v>0</v>
      </c>
      <c r="L830" s="62">
        <v>0</v>
      </c>
      <c r="M830" s="62">
        <v>375.59999999999997</v>
      </c>
      <c r="N830" s="62">
        <v>512.4</v>
      </c>
      <c r="O830" s="62">
        <v>0</v>
      </c>
      <c r="P830" s="63">
        <v>12</v>
      </c>
      <c r="Q830" s="64">
        <f t="shared" si="683"/>
        <v>900</v>
      </c>
    </row>
    <row r="831" spans="1:17" ht="15.75" customHeight="1">
      <c r="A831" s="60" t="s">
        <v>78</v>
      </c>
      <c r="B831" s="61">
        <v>0</v>
      </c>
      <c r="C831" s="62">
        <v>0</v>
      </c>
      <c r="D831" s="62">
        <v>0</v>
      </c>
      <c r="E831" s="62">
        <v>99</v>
      </c>
      <c r="F831" s="62">
        <v>60</v>
      </c>
      <c r="G831" s="62">
        <v>0</v>
      </c>
      <c r="H831" s="63">
        <v>0</v>
      </c>
      <c r="I831" s="64">
        <f t="shared" si="682"/>
        <v>159</v>
      </c>
      <c r="J831" s="61">
        <v>0</v>
      </c>
      <c r="K831" s="62">
        <v>0</v>
      </c>
      <c r="L831" s="62">
        <v>0</v>
      </c>
      <c r="M831" s="62">
        <v>99</v>
      </c>
      <c r="N831" s="62">
        <v>60</v>
      </c>
      <c r="O831" s="62">
        <v>0</v>
      </c>
      <c r="P831" s="63">
        <v>0</v>
      </c>
      <c r="Q831" s="64">
        <f t="shared" si="683"/>
        <v>159</v>
      </c>
    </row>
    <row r="832" spans="1:17" ht="15.75" customHeight="1">
      <c r="A832" s="60" t="s">
        <v>79</v>
      </c>
      <c r="B832" s="61">
        <v>0</v>
      </c>
      <c r="C832" s="62">
        <v>0</v>
      </c>
      <c r="D832" s="62">
        <v>0</v>
      </c>
      <c r="E832" s="62">
        <v>93</v>
      </c>
      <c r="F832" s="62">
        <v>65</v>
      </c>
      <c r="G832" s="62">
        <v>0</v>
      </c>
      <c r="H832" s="63">
        <v>0</v>
      </c>
      <c r="I832" s="64">
        <f t="shared" si="682"/>
        <v>158</v>
      </c>
      <c r="J832" s="61">
        <v>0</v>
      </c>
      <c r="K832" s="62">
        <v>0</v>
      </c>
      <c r="L832" s="62">
        <v>0</v>
      </c>
      <c r="M832" s="62">
        <v>74.400000000000006</v>
      </c>
      <c r="N832" s="62">
        <v>52</v>
      </c>
      <c r="O832" s="62">
        <v>0</v>
      </c>
      <c r="P832" s="63">
        <v>0</v>
      </c>
      <c r="Q832" s="64">
        <f t="shared" si="683"/>
        <v>126.4</v>
      </c>
    </row>
    <row r="833" spans="1:17" ht="15.75" customHeight="1">
      <c r="A833" s="45" t="s">
        <v>80</v>
      </c>
      <c r="B833" s="61">
        <v>0</v>
      </c>
      <c r="C833" s="62">
        <v>0</v>
      </c>
      <c r="D833" s="62">
        <v>0</v>
      </c>
      <c r="E833" s="62">
        <v>160</v>
      </c>
      <c r="F833" s="62">
        <v>321</v>
      </c>
      <c r="G833" s="62">
        <v>0</v>
      </c>
      <c r="H833" s="63">
        <v>47</v>
      </c>
      <c r="I833" s="64">
        <f t="shared" si="682"/>
        <v>528</v>
      </c>
      <c r="J833" s="61">
        <v>0</v>
      </c>
      <c r="K833" s="62">
        <v>0</v>
      </c>
      <c r="L833" s="62">
        <v>0</v>
      </c>
      <c r="M833" s="62">
        <v>96</v>
      </c>
      <c r="N833" s="62">
        <v>192.6</v>
      </c>
      <c r="O833" s="62">
        <v>0</v>
      </c>
      <c r="P833" s="63">
        <v>28.2</v>
      </c>
      <c r="Q833" s="64">
        <f t="shared" si="683"/>
        <v>316.8</v>
      </c>
    </row>
    <row r="834" spans="1:17" ht="15.75" customHeight="1">
      <c r="A834" s="65" t="s">
        <v>81</v>
      </c>
      <c r="B834" s="61">
        <v>0</v>
      </c>
      <c r="C834" s="62">
        <v>0</v>
      </c>
      <c r="D834" s="62">
        <v>0</v>
      </c>
      <c r="E834" s="62">
        <v>78</v>
      </c>
      <c r="F834" s="62">
        <v>237</v>
      </c>
      <c r="G834" s="62">
        <v>0</v>
      </c>
      <c r="H834" s="63">
        <v>0</v>
      </c>
      <c r="I834" s="64">
        <f t="shared" si="682"/>
        <v>315</v>
      </c>
      <c r="J834" s="61">
        <v>0</v>
      </c>
      <c r="K834" s="62">
        <v>0</v>
      </c>
      <c r="L834" s="62">
        <v>0</v>
      </c>
      <c r="M834" s="62">
        <v>39</v>
      </c>
      <c r="N834" s="62">
        <v>118.5</v>
      </c>
      <c r="O834" s="62">
        <v>0</v>
      </c>
      <c r="P834" s="63">
        <v>0</v>
      </c>
      <c r="Q834" s="64">
        <f t="shared" si="683"/>
        <v>157.5</v>
      </c>
    </row>
    <row r="835" spans="1:17" ht="15.75" customHeight="1">
      <c r="A835" s="65" t="s">
        <v>82</v>
      </c>
      <c r="B835" s="61">
        <v>0</v>
      </c>
      <c r="C835" s="62">
        <v>0</v>
      </c>
      <c r="D835" s="62">
        <v>0</v>
      </c>
      <c r="E835" s="62">
        <v>252</v>
      </c>
      <c r="F835" s="62">
        <v>167</v>
      </c>
      <c r="G835" s="62">
        <v>0</v>
      </c>
      <c r="H835" s="63">
        <v>0</v>
      </c>
      <c r="I835" s="64">
        <f t="shared" si="682"/>
        <v>419</v>
      </c>
      <c r="J835" s="61">
        <v>0</v>
      </c>
      <c r="K835" s="62">
        <v>0</v>
      </c>
      <c r="L835" s="62">
        <v>0</v>
      </c>
      <c r="M835" s="62">
        <v>100.80000000000001</v>
      </c>
      <c r="N835" s="62">
        <v>66.8</v>
      </c>
      <c r="O835" s="62">
        <v>0</v>
      </c>
      <c r="P835" s="63">
        <v>0</v>
      </c>
      <c r="Q835" s="64">
        <f t="shared" si="683"/>
        <v>167.60000000000002</v>
      </c>
    </row>
    <row r="836" spans="1:17" ht="15.75" customHeight="1">
      <c r="A836" s="45" t="s">
        <v>83</v>
      </c>
      <c r="B836" s="61">
        <v>0</v>
      </c>
      <c r="C836" s="62">
        <v>0</v>
      </c>
      <c r="D836" s="62">
        <v>0</v>
      </c>
      <c r="E836" s="62">
        <v>0</v>
      </c>
      <c r="F836" s="62">
        <v>0</v>
      </c>
      <c r="G836" s="62">
        <v>0</v>
      </c>
      <c r="H836" s="63">
        <v>0</v>
      </c>
      <c r="I836" s="64">
        <f t="shared" si="682"/>
        <v>0</v>
      </c>
      <c r="J836" s="61">
        <v>0</v>
      </c>
      <c r="K836" s="62">
        <v>0</v>
      </c>
      <c r="L836" s="62">
        <v>0</v>
      </c>
      <c r="M836" s="62">
        <v>0</v>
      </c>
      <c r="N836" s="62">
        <v>0</v>
      </c>
      <c r="O836" s="62">
        <v>0</v>
      </c>
      <c r="P836" s="63">
        <v>0</v>
      </c>
      <c r="Q836" s="64">
        <f t="shared" si="683"/>
        <v>0</v>
      </c>
    </row>
    <row r="837" spans="1:17" ht="15.75" customHeight="1" thickBot="1">
      <c r="A837" s="45" t="s">
        <v>84</v>
      </c>
      <c r="B837" s="61">
        <v>0</v>
      </c>
      <c r="C837" s="62">
        <v>0</v>
      </c>
      <c r="D837" s="62">
        <v>0</v>
      </c>
      <c r="E837" s="62">
        <v>0</v>
      </c>
      <c r="F837" s="62">
        <v>0</v>
      </c>
      <c r="G837" s="62">
        <v>0</v>
      </c>
      <c r="H837" s="63">
        <v>0</v>
      </c>
      <c r="I837" s="64">
        <f t="shared" si="682"/>
        <v>0</v>
      </c>
      <c r="J837" s="61">
        <v>0</v>
      </c>
      <c r="K837" s="62">
        <v>0</v>
      </c>
      <c r="L837" s="62">
        <v>0</v>
      </c>
      <c r="M837" s="62">
        <v>0</v>
      </c>
      <c r="N837" s="62">
        <v>0</v>
      </c>
      <c r="O837" s="62">
        <v>0</v>
      </c>
      <c r="P837" s="63">
        <v>0</v>
      </c>
      <c r="Q837" s="64">
        <f t="shared" si="683"/>
        <v>0</v>
      </c>
    </row>
    <row r="838" spans="1:17" s="59" customFormat="1" ht="16.5" customHeight="1" thickBot="1">
      <c r="A838" s="54" t="s">
        <v>85</v>
      </c>
      <c r="B838" s="55">
        <f t="shared" ref="B838:Q838" si="684">SUM(B839:B840)</f>
        <v>0</v>
      </c>
      <c r="C838" s="56">
        <f t="shared" si="684"/>
        <v>0</v>
      </c>
      <c r="D838" s="56">
        <f t="shared" si="684"/>
        <v>29</v>
      </c>
      <c r="E838" s="56">
        <f t="shared" si="684"/>
        <v>20</v>
      </c>
      <c r="F838" s="56">
        <f t="shared" si="684"/>
        <v>2</v>
      </c>
      <c r="G838" s="56">
        <f t="shared" si="684"/>
        <v>0</v>
      </c>
      <c r="H838" s="57">
        <f t="shared" si="684"/>
        <v>0</v>
      </c>
      <c r="I838" s="58">
        <f t="shared" si="684"/>
        <v>51</v>
      </c>
      <c r="J838" s="55">
        <f t="shared" si="684"/>
        <v>0</v>
      </c>
      <c r="K838" s="56">
        <f t="shared" si="684"/>
        <v>0</v>
      </c>
      <c r="L838" s="56">
        <f t="shared" si="684"/>
        <v>902</v>
      </c>
      <c r="M838" s="56">
        <f t="shared" si="684"/>
        <v>550</v>
      </c>
      <c r="N838" s="56">
        <f t="shared" si="684"/>
        <v>44</v>
      </c>
      <c r="O838" s="56">
        <f t="shared" si="684"/>
        <v>0</v>
      </c>
      <c r="P838" s="57">
        <f t="shared" si="684"/>
        <v>0</v>
      </c>
      <c r="Q838" s="58">
        <f t="shared" si="684"/>
        <v>1496</v>
      </c>
    </row>
    <row r="839" spans="1:17" ht="15.75" customHeight="1">
      <c r="A839" s="45" t="s">
        <v>86</v>
      </c>
      <c r="B839" s="61">
        <v>0</v>
      </c>
      <c r="C839" s="62">
        <v>0</v>
      </c>
      <c r="D839" s="62">
        <v>12</v>
      </c>
      <c r="E839" s="62">
        <v>5</v>
      </c>
      <c r="F839" s="62">
        <v>0</v>
      </c>
      <c r="G839" s="62">
        <v>0</v>
      </c>
      <c r="H839" s="63">
        <v>0</v>
      </c>
      <c r="I839" s="64">
        <f>SUM(B839:H839)</f>
        <v>17</v>
      </c>
      <c r="J839" s="61">
        <v>0</v>
      </c>
      <c r="K839" s="62">
        <v>0</v>
      </c>
      <c r="L839" s="62">
        <v>528</v>
      </c>
      <c r="M839" s="62">
        <v>220</v>
      </c>
      <c r="N839" s="62">
        <v>0</v>
      </c>
      <c r="O839" s="62">
        <v>0</v>
      </c>
      <c r="P839" s="63">
        <v>0</v>
      </c>
      <c r="Q839" s="64">
        <f>SUM(J839:P839)</f>
        <v>748</v>
      </c>
    </row>
    <row r="840" spans="1:17" ht="15.75" customHeight="1" thickBot="1">
      <c r="A840" s="45" t="s">
        <v>87</v>
      </c>
      <c r="B840" s="61">
        <v>0</v>
      </c>
      <c r="C840" s="62">
        <v>0</v>
      </c>
      <c r="D840" s="62">
        <v>17</v>
      </c>
      <c r="E840" s="62">
        <v>15</v>
      </c>
      <c r="F840" s="62">
        <v>2</v>
      </c>
      <c r="G840" s="62">
        <v>0</v>
      </c>
      <c r="H840" s="63">
        <v>0</v>
      </c>
      <c r="I840" s="64">
        <f>SUM(B840:H840)</f>
        <v>34</v>
      </c>
      <c r="J840" s="61">
        <v>0</v>
      </c>
      <c r="K840" s="62">
        <v>0</v>
      </c>
      <c r="L840" s="62">
        <v>374</v>
      </c>
      <c r="M840" s="62">
        <v>330</v>
      </c>
      <c r="N840" s="62">
        <v>44</v>
      </c>
      <c r="O840" s="62">
        <v>0</v>
      </c>
      <c r="P840" s="63">
        <v>0</v>
      </c>
      <c r="Q840" s="64">
        <f>SUM(J840:P840)</f>
        <v>748</v>
      </c>
    </row>
    <row r="841" spans="1:17" s="59" customFormat="1" ht="16.5" customHeight="1" thickBot="1">
      <c r="A841" s="54" t="s">
        <v>88</v>
      </c>
      <c r="B841" s="55">
        <f>SUM(B842:B861)</f>
        <v>106828</v>
      </c>
      <c r="C841" s="56">
        <f t="shared" ref="C841:H841" si="685">SUM(C842:C861)</f>
        <v>0</v>
      </c>
      <c r="D841" s="56">
        <f t="shared" si="685"/>
        <v>1225983</v>
      </c>
      <c r="E841" s="56">
        <f t="shared" si="685"/>
        <v>237446</v>
      </c>
      <c r="F841" s="56">
        <f t="shared" si="685"/>
        <v>39658</v>
      </c>
      <c r="G841" s="56">
        <f t="shared" si="685"/>
        <v>0</v>
      </c>
      <c r="H841" s="57">
        <f t="shared" si="685"/>
        <v>587</v>
      </c>
      <c r="I841" s="58">
        <f>SUM(I842:I861)</f>
        <v>1610502</v>
      </c>
      <c r="J841" s="55">
        <f t="shared" ref="J841:P841" si="686">SUM(J842:J861)</f>
        <v>356077.60000000003</v>
      </c>
      <c r="K841" s="56">
        <f t="shared" si="686"/>
        <v>0</v>
      </c>
      <c r="L841" s="56">
        <f t="shared" si="686"/>
        <v>3705718.2</v>
      </c>
      <c r="M841" s="56">
        <f t="shared" si="686"/>
        <v>907613.20000000007</v>
      </c>
      <c r="N841" s="56">
        <f t="shared" si="686"/>
        <v>162657.5</v>
      </c>
      <c r="O841" s="56">
        <f t="shared" si="686"/>
        <v>0</v>
      </c>
      <c r="P841" s="57">
        <f t="shared" si="686"/>
        <v>1881.2</v>
      </c>
      <c r="Q841" s="58">
        <f>SUM(Q842:Q861)</f>
        <v>5133947.7</v>
      </c>
    </row>
    <row r="842" spans="1:17" ht="15" customHeight="1">
      <c r="A842" s="66" t="s">
        <v>89</v>
      </c>
      <c r="B842" s="61">
        <v>34338</v>
      </c>
      <c r="C842" s="62">
        <v>0</v>
      </c>
      <c r="D842" s="62">
        <v>490163</v>
      </c>
      <c r="E842" s="62">
        <v>83014</v>
      </c>
      <c r="F842" s="62">
        <v>11184</v>
      </c>
      <c r="G842" s="62">
        <v>0</v>
      </c>
      <c r="H842" s="63">
        <v>166</v>
      </c>
      <c r="I842" s="64">
        <f t="shared" ref="I842:I861" si="687">SUM(B842:H842)</f>
        <v>618865</v>
      </c>
      <c r="J842" s="61">
        <v>109881.60000000001</v>
      </c>
      <c r="K842" s="62">
        <v>0</v>
      </c>
      <c r="L842" s="62">
        <v>1568521.6</v>
      </c>
      <c r="M842" s="62">
        <v>265644.79999999999</v>
      </c>
      <c r="N842" s="62">
        <v>35788.800000000003</v>
      </c>
      <c r="O842" s="62">
        <v>0</v>
      </c>
      <c r="P842" s="63">
        <v>531.20000000000005</v>
      </c>
      <c r="Q842" s="64">
        <f t="shared" ref="Q842:Q861" si="688">SUM(J842:P842)</f>
        <v>1980368.0000000002</v>
      </c>
    </row>
    <row r="843" spans="1:17" ht="15" customHeight="1">
      <c r="A843" s="45" t="s">
        <v>90</v>
      </c>
      <c r="B843" s="61">
        <v>22773</v>
      </c>
      <c r="C843" s="62">
        <v>0</v>
      </c>
      <c r="D843" s="62">
        <v>350110</v>
      </c>
      <c r="E843" s="62">
        <v>35471</v>
      </c>
      <c r="F843" s="62">
        <v>7392</v>
      </c>
      <c r="G843" s="62">
        <v>0</v>
      </c>
      <c r="H843" s="63">
        <v>35</v>
      </c>
      <c r="I843" s="64">
        <f t="shared" si="687"/>
        <v>415781</v>
      </c>
      <c r="J843" s="61">
        <v>36436.800000000003</v>
      </c>
      <c r="K843" s="62">
        <v>0</v>
      </c>
      <c r="L843" s="62">
        <v>560176</v>
      </c>
      <c r="M843" s="62">
        <v>56753.600000000006</v>
      </c>
      <c r="N843" s="62">
        <v>11827.2</v>
      </c>
      <c r="O843" s="62">
        <v>0</v>
      </c>
      <c r="P843" s="63">
        <v>56</v>
      </c>
      <c r="Q843" s="64">
        <f t="shared" si="688"/>
        <v>665249.6</v>
      </c>
    </row>
    <row r="844" spans="1:17" ht="15" customHeight="1">
      <c r="A844" s="66" t="s">
        <v>91</v>
      </c>
      <c r="B844" s="61">
        <v>24734</v>
      </c>
      <c r="C844" s="62">
        <v>0</v>
      </c>
      <c r="D844" s="62">
        <v>191234</v>
      </c>
      <c r="E844" s="62">
        <v>69457</v>
      </c>
      <c r="F844" s="62">
        <v>9949</v>
      </c>
      <c r="G844" s="62">
        <v>0</v>
      </c>
      <c r="H844" s="63">
        <v>261</v>
      </c>
      <c r="I844" s="64">
        <f t="shared" si="687"/>
        <v>295635</v>
      </c>
      <c r="J844" s="61">
        <v>98936</v>
      </c>
      <c r="K844" s="62">
        <v>0</v>
      </c>
      <c r="L844" s="62">
        <v>764936</v>
      </c>
      <c r="M844" s="62">
        <v>277828</v>
      </c>
      <c r="N844" s="62">
        <v>39796</v>
      </c>
      <c r="O844" s="62">
        <v>0</v>
      </c>
      <c r="P844" s="63">
        <v>1044</v>
      </c>
      <c r="Q844" s="64">
        <f t="shared" si="688"/>
        <v>1182540</v>
      </c>
    </row>
    <row r="845" spans="1:17" ht="15" customHeight="1">
      <c r="A845" s="45" t="s">
        <v>92</v>
      </c>
      <c r="B845" s="61">
        <v>14164</v>
      </c>
      <c r="C845" s="62">
        <v>0</v>
      </c>
      <c r="D845" s="62">
        <v>107289</v>
      </c>
      <c r="E845" s="62">
        <v>25900</v>
      </c>
      <c r="F845" s="62">
        <v>5876</v>
      </c>
      <c r="G845" s="62">
        <v>0</v>
      </c>
      <c r="H845" s="63">
        <v>125</v>
      </c>
      <c r="I845" s="64">
        <f t="shared" si="687"/>
        <v>153354</v>
      </c>
      <c r="J845" s="61">
        <v>28328</v>
      </c>
      <c r="K845" s="62">
        <v>0</v>
      </c>
      <c r="L845" s="62">
        <v>214578</v>
      </c>
      <c r="M845" s="62">
        <v>51800</v>
      </c>
      <c r="N845" s="62">
        <v>11752</v>
      </c>
      <c r="O845" s="62">
        <v>0</v>
      </c>
      <c r="P845" s="63">
        <v>250</v>
      </c>
      <c r="Q845" s="64">
        <f t="shared" si="688"/>
        <v>306708</v>
      </c>
    </row>
    <row r="846" spans="1:17" ht="15" customHeight="1">
      <c r="A846" s="45" t="s">
        <v>93</v>
      </c>
      <c r="B846" s="61">
        <v>4291</v>
      </c>
      <c r="C846" s="62">
        <v>0</v>
      </c>
      <c r="D846" s="62">
        <v>37971</v>
      </c>
      <c r="E846" s="62">
        <v>6595</v>
      </c>
      <c r="F846" s="62">
        <v>626</v>
      </c>
      <c r="G846" s="62">
        <v>0</v>
      </c>
      <c r="H846" s="63">
        <v>0</v>
      </c>
      <c r="I846" s="64">
        <f t="shared" si="687"/>
        <v>49483</v>
      </c>
      <c r="J846" s="61">
        <v>22313.200000000001</v>
      </c>
      <c r="K846" s="62">
        <v>0</v>
      </c>
      <c r="L846" s="62">
        <v>197449.2</v>
      </c>
      <c r="M846" s="62">
        <v>34294</v>
      </c>
      <c r="N846" s="62">
        <v>3255.2000000000003</v>
      </c>
      <c r="O846" s="62">
        <v>0</v>
      </c>
      <c r="P846" s="63">
        <v>0</v>
      </c>
      <c r="Q846" s="64">
        <f t="shared" si="688"/>
        <v>257311.60000000003</v>
      </c>
    </row>
    <row r="847" spans="1:17" ht="15" customHeight="1">
      <c r="A847" s="45" t="s">
        <v>94</v>
      </c>
      <c r="B847" s="61">
        <v>2340</v>
      </c>
      <c r="C847" s="62">
        <v>0</v>
      </c>
      <c r="D847" s="62">
        <v>20432</v>
      </c>
      <c r="E847" s="62">
        <v>2633</v>
      </c>
      <c r="F847" s="62">
        <v>333</v>
      </c>
      <c r="G847" s="62">
        <v>0</v>
      </c>
      <c r="H847" s="63">
        <v>0</v>
      </c>
      <c r="I847" s="64">
        <f t="shared" si="687"/>
        <v>25738</v>
      </c>
      <c r="J847" s="61">
        <v>6084</v>
      </c>
      <c r="K847" s="62">
        <v>0</v>
      </c>
      <c r="L847" s="62">
        <v>53123.200000000004</v>
      </c>
      <c r="M847" s="62">
        <v>6845.8</v>
      </c>
      <c r="N847" s="62">
        <v>865.80000000000007</v>
      </c>
      <c r="O847" s="62">
        <v>0</v>
      </c>
      <c r="P847" s="63">
        <v>0</v>
      </c>
      <c r="Q847" s="64">
        <f t="shared" si="688"/>
        <v>66918.8</v>
      </c>
    </row>
    <row r="848" spans="1:17" ht="15" customHeight="1">
      <c r="A848" s="45" t="s">
        <v>95</v>
      </c>
      <c r="B848" s="61">
        <v>333</v>
      </c>
      <c r="C848" s="62">
        <v>0</v>
      </c>
      <c r="D848" s="62">
        <v>2687</v>
      </c>
      <c r="E848" s="62">
        <v>572</v>
      </c>
      <c r="F848" s="62">
        <v>69</v>
      </c>
      <c r="G848" s="62">
        <v>0</v>
      </c>
      <c r="H848" s="63">
        <v>0</v>
      </c>
      <c r="I848" s="64">
        <f t="shared" si="687"/>
        <v>3661</v>
      </c>
      <c r="J848" s="61">
        <v>2331</v>
      </c>
      <c r="K848" s="62">
        <v>0</v>
      </c>
      <c r="L848" s="62">
        <v>18809</v>
      </c>
      <c r="M848" s="62">
        <v>4004</v>
      </c>
      <c r="N848" s="62">
        <v>483</v>
      </c>
      <c r="O848" s="62">
        <v>0</v>
      </c>
      <c r="P848" s="63">
        <v>0</v>
      </c>
      <c r="Q848" s="64">
        <f t="shared" si="688"/>
        <v>25627</v>
      </c>
    </row>
    <row r="849" spans="1:18" ht="15" customHeight="1">
      <c r="A849" s="45" t="s">
        <v>96</v>
      </c>
      <c r="B849" s="61">
        <v>202</v>
      </c>
      <c r="C849" s="62">
        <v>0</v>
      </c>
      <c r="D849" s="62">
        <v>1276</v>
      </c>
      <c r="E849" s="62">
        <v>255</v>
      </c>
      <c r="F849" s="62">
        <v>15</v>
      </c>
      <c r="G849" s="62">
        <v>0</v>
      </c>
      <c r="H849" s="63">
        <v>0</v>
      </c>
      <c r="I849" s="64">
        <f t="shared" si="687"/>
        <v>1748</v>
      </c>
      <c r="J849" s="61">
        <v>707</v>
      </c>
      <c r="K849" s="62">
        <v>0</v>
      </c>
      <c r="L849" s="62">
        <v>4466</v>
      </c>
      <c r="M849" s="62">
        <v>892.5</v>
      </c>
      <c r="N849" s="62">
        <v>52.5</v>
      </c>
      <c r="O849" s="62">
        <v>0</v>
      </c>
      <c r="P849" s="63">
        <v>0</v>
      </c>
      <c r="Q849" s="64">
        <f t="shared" si="688"/>
        <v>6118</v>
      </c>
    </row>
    <row r="850" spans="1:18" ht="15" customHeight="1">
      <c r="A850" s="45" t="s">
        <v>97</v>
      </c>
      <c r="B850" s="61">
        <v>1945</v>
      </c>
      <c r="C850" s="62">
        <v>0</v>
      </c>
      <c r="D850" s="62">
        <v>13226</v>
      </c>
      <c r="E850" s="62">
        <v>7048</v>
      </c>
      <c r="F850" s="62">
        <v>1957</v>
      </c>
      <c r="G850" s="62">
        <v>0</v>
      </c>
      <c r="H850" s="63">
        <v>0</v>
      </c>
      <c r="I850" s="64">
        <f t="shared" si="687"/>
        <v>24176</v>
      </c>
      <c r="J850" s="61">
        <v>29175</v>
      </c>
      <c r="K850" s="62">
        <v>0</v>
      </c>
      <c r="L850" s="62">
        <v>198390</v>
      </c>
      <c r="M850" s="62">
        <v>105720</v>
      </c>
      <c r="N850" s="62">
        <v>29355</v>
      </c>
      <c r="O850" s="62">
        <v>0</v>
      </c>
      <c r="P850" s="63">
        <v>0</v>
      </c>
      <c r="Q850" s="64">
        <f t="shared" si="688"/>
        <v>362640</v>
      </c>
    </row>
    <row r="851" spans="1:18" ht="15" customHeight="1">
      <c r="A851" s="45" t="s">
        <v>98</v>
      </c>
      <c r="B851" s="61">
        <v>1132</v>
      </c>
      <c r="C851" s="62">
        <v>0</v>
      </c>
      <c r="D851" s="62">
        <v>9398</v>
      </c>
      <c r="E851" s="62">
        <v>3701</v>
      </c>
      <c r="F851" s="62">
        <v>1648</v>
      </c>
      <c r="G851" s="62">
        <v>0</v>
      </c>
      <c r="H851" s="63">
        <v>0</v>
      </c>
      <c r="I851" s="64">
        <f t="shared" si="687"/>
        <v>15879</v>
      </c>
      <c r="J851" s="61">
        <v>8490</v>
      </c>
      <c r="K851" s="62">
        <v>0</v>
      </c>
      <c r="L851" s="62">
        <v>70485</v>
      </c>
      <c r="M851" s="62">
        <v>27757.5</v>
      </c>
      <c r="N851" s="62">
        <v>12360</v>
      </c>
      <c r="O851" s="62">
        <v>0</v>
      </c>
      <c r="P851" s="63">
        <v>0</v>
      </c>
      <c r="Q851" s="64">
        <f t="shared" si="688"/>
        <v>119092.5</v>
      </c>
    </row>
    <row r="852" spans="1:18" ht="15" customHeight="1">
      <c r="A852" s="45" t="s">
        <v>99</v>
      </c>
      <c r="B852" s="61">
        <v>178</v>
      </c>
      <c r="C852" s="62">
        <v>0</v>
      </c>
      <c r="D852" s="62">
        <v>749</v>
      </c>
      <c r="E852" s="62">
        <v>803</v>
      </c>
      <c r="F852" s="62">
        <v>150</v>
      </c>
      <c r="G852" s="62">
        <v>0</v>
      </c>
      <c r="H852" s="63">
        <v>0</v>
      </c>
      <c r="I852" s="64">
        <f t="shared" si="687"/>
        <v>1880</v>
      </c>
      <c r="J852" s="61">
        <v>4628</v>
      </c>
      <c r="K852" s="62">
        <v>0</v>
      </c>
      <c r="L852" s="62">
        <v>19474</v>
      </c>
      <c r="M852" s="62">
        <v>20878</v>
      </c>
      <c r="N852" s="62">
        <v>3900</v>
      </c>
      <c r="O852" s="62">
        <v>0</v>
      </c>
      <c r="P852" s="63">
        <v>0</v>
      </c>
      <c r="Q852" s="64">
        <f t="shared" si="688"/>
        <v>48880</v>
      </c>
    </row>
    <row r="853" spans="1:18" ht="15" customHeight="1">
      <c r="A853" s="45" t="s">
        <v>100</v>
      </c>
      <c r="B853" s="61">
        <v>141</v>
      </c>
      <c r="C853" s="62">
        <v>0</v>
      </c>
      <c r="D853" s="62">
        <v>508</v>
      </c>
      <c r="E853" s="62">
        <v>467</v>
      </c>
      <c r="F853" s="62">
        <v>132</v>
      </c>
      <c r="G853" s="62">
        <v>0</v>
      </c>
      <c r="H853" s="63">
        <v>0</v>
      </c>
      <c r="I853" s="64">
        <f t="shared" si="687"/>
        <v>1248</v>
      </c>
      <c r="J853" s="61">
        <v>1833</v>
      </c>
      <c r="K853" s="62">
        <v>0</v>
      </c>
      <c r="L853" s="62">
        <v>6604</v>
      </c>
      <c r="M853" s="62">
        <v>6071</v>
      </c>
      <c r="N853" s="62">
        <v>1716</v>
      </c>
      <c r="O853" s="62">
        <v>0</v>
      </c>
      <c r="P853" s="63">
        <v>0</v>
      </c>
      <c r="Q853" s="64">
        <f t="shared" si="688"/>
        <v>16224</v>
      </c>
    </row>
    <row r="854" spans="1:18" ht="15" customHeight="1">
      <c r="A854" s="45" t="s">
        <v>101</v>
      </c>
      <c r="B854" s="61">
        <v>140</v>
      </c>
      <c r="C854" s="62">
        <v>0</v>
      </c>
      <c r="D854" s="62">
        <v>263</v>
      </c>
      <c r="E854" s="62">
        <v>644</v>
      </c>
      <c r="F854" s="62">
        <v>119</v>
      </c>
      <c r="G854" s="62">
        <v>0</v>
      </c>
      <c r="H854" s="63">
        <v>0</v>
      </c>
      <c r="I854" s="64">
        <f t="shared" si="687"/>
        <v>1166</v>
      </c>
      <c r="J854" s="61">
        <v>4480</v>
      </c>
      <c r="K854" s="62">
        <v>0</v>
      </c>
      <c r="L854" s="62">
        <v>8416</v>
      </c>
      <c r="M854" s="62">
        <v>20608</v>
      </c>
      <c r="N854" s="62">
        <v>3808</v>
      </c>
      <c r="O854" s="62">
        <v>0</v>
      </c>
      <c r="P854" s="63">
        <v>0</v>
      </c>
      <c r="Q854" s="64">
        <f t="shared" si="688"/>
        <v>37312</v>
      </c>
    </row>
    <row r="855" spans="1:18" ht="15" customHeight="1">
      <c r="A855" s="45" t="s">
        <v>102</v>
      </c>
      <c r="B855" s="61">
        <v>96</v>
      </c>
      <c r="C855" s="62">
        <v>0</v>
      </c>
      <c r="D855" s="62">
        <v>264</v>
      </c>
      <c r="E855" s="62">
        <v>385</v>
      </c>
      <c r="F855" s="62">
        <v>66</v>
      </c>
      <c r="G855" s="62">
        <v>0</v>
      </c>
      <c r="H855" s="63">
        <v>0</v>
      </c>
      <c r="I855" s="64">
        <f t="shared" si="687"/>
        <v>811</v>
      </c>
      <c r="J855" s="61">
        <v>1536</v>
      </c>
      <c r="K855" s="62">
        <v>0</v>
      </c>
      <c r="L855" s="62">
        <v>4224</v>
      </c>
      <c r="M855" s="62">
        <v>6160</v>
      </c>
      <c r="N855" s="62">
        <v>1056</v>
      </c>
      <c r="O855" s="62">
        <v>0</v>
      </c>
      <c r="P855" s="63">
        <v>0</v>
      </c>
      <c r="Q855" s="64">
        <f t="shared" si="688"/>
        <v>12976</v>
      </c>
    </row>
    <row r="856" spans="1:18" ht="15" customHeight="1">
      <c r="A856" s="45" t="s">
        <v>103</v>
      </c>
      <c r="B856" s="61">
        <v>13</v>
      </c>
      <c r="C856" s="62">
        <v>0</v>
      </c>
      <c r="D856" s="62">
        <v>210</v>
      </c>
      <c r="E856" s="62">
        <v>327</v>
      </c>
      <c r="F856" s="62">
        <v>104</v>
      </c>
      <c r="G856" s="62">
        <v>0</v>
      </c>
      <c r="H856" s="63">
        <v>0</v>
      </c>
      <c r="I856" s="64">
        <f t="shared" si="687"/>
        <v>654</v>
      </c>
      <c r="J856" s="61">
        <v>702</v>
      </c>
      <c r="K856" s="62">
        <v>0</v>
      </c>
      <c r="L856" s="62">
        <v>11340</v>
      </c>
      <c r="M856" s="62">
        <v>17658</v>
      </c>
      <c r="N856" s="62">
        <v>5616</v>
      </c>
      <c r="O856" s="62">
        <v>0</v>
      </c>
      <c r="P856" s="63">
        <v>0</v>
      </c>
      <c r="Q856" s="64">
        <f t="shared" si="688"/>
        <v>35316</v>
      </c>
    </row>
    <row r="857" spans="1:18" ht="15" customHeight="1">
      <c r="A857" s="65" t="s">
        <v>104</v>
      </c>
      <c r="B857" s="50">
        <v>8</v>
      </c>
      <c r="C857" s="51">
        <v>0</v>
      </c>
      <c r="D857" s="51">
        <v>173</v>
      </c>
      <c r="E857" s="51">
        <v>174</v>
      </c>
      <c r="F857" s="51">
        <v>38</v>
      </c>
      <c r="G857" s="51">
        <v>0</v>
      </c>
      <c r="H857" s="52">
        <v>0</v>
      </c>
      <c r="I857" s="53">
        <f t="shared" si="687"/>
        <v>393</v>
      </c>
      <c r="J857" s="50">
        <v>216</v>
      </c>
      <c r="K857" s="51">
        <v>0</v>
      </c>
      <c r="L857" s="51">
        <v>4671</v>
      </c>
      <c r="M857" s="51">
        <v>4698</v>
      </c>
      <c r="N857" s="51">
        <v>1026</v>
      </c>
      <c r="O857" s="51">
        <v>0</v>
      </c>
      <c r="P857" s="52">
        <v>0</v>
      </c>
      <c r="Q857" s="53">
        <f t="shared" si="688"/>
        <v>10611</v>
      </c>
    </row>
    <row r="858" spans="1:18" ht="15.75" customHeight="1">
      <c r="A858" s="65" t="s">
        <v>145</v>
      </c>
      <c r="B858" s="61">
        <v>0</v>
      </c>
      <c r="C858" s="62">
        <v>0</v>
      </c>
      <c r="D858" s="62">
        <v>12</v>
      </c>
      <c r="E858" s="62">
        <v>0</v>
      </c>
      <c r="F858" s="62">
        <v>0</v>
      </c>
      <c r="G858" s="62">
        <v>0</v>
      </c>
      <c r="H858" s="63">
        <v>0</v>
      </c>
      <c r="I858" s="53">
        <f t="shared" si="687"/>
        <v>12</v>
      </c>
      <c r="J858" s="61">
        <v>0</v>
      </c>
      <c r="K858" s="62">
        <v>0</v>
      </c>
      <c r="L858" s="62">
        <v>28.799999999999997</v>
      </c>
      <c r="M858" s="62">
        <v>0</v>
      </c>
      <c r="N858" s="62">
        <v>0</v>
      </c>
      <c r="O858" s="62">
        <v>0</v>
      </c>
      <c r="P858" s="63">
        <v>0</v>
      </c>
      <c r="Q858" s="53">
        <f t="shared" si="688"/>
        <v>28.799999999999997</v>
      </c>
    </row>
    <row r="859" spans="1:18" ht="15.75" customHeight="1">
      <c r="A859" s="65" t="s">
        <v>146</v>
      </c>
      <c r="B859" s="61">
        <v>0</v>
      </c>
      <c r="C859" s="62">
        <v>0</v>
      </c>
      <c r="D859" s="62">
        <v>12</v>
      </c>
      <c r="E859" s="62">
        <v>0</v>
      </c>
      <c r="F859" s="62">
        <v>0</v>
      </c>
      <c r="G859" s="62">
        <v>0</v>
      </c>
      <c r="H859" s="63">
        <v>0</v>
      </c>
      <c r="I859" s="53">
        <f t="shared" si="687"/>
        <v>12</v>
      </c>
      <c r="J859" s="61">
        <v>0</v>
      </c>
      <c r="K859" s="62">
        <v>0</v>
      </c>
      <c r="L859" s="62">
        <v>14.399999999999999</v>
      </c>
      <c r="M859" s="62">
        <v>0</v>
      </c>
      <c r="N859" s="62">
        <v>0</v>
      </c>
      <c r="O859" s="62">
        <v>0</v>
      </c>
      <c r="P859" s="63">
        <v>0</v>
      </c>
      <c r="Q859" s="53">
        <f t="shared" si="688"/>
        <v>14.399999999999999</v>
      </c>
    </row>
    <row r="860" spans="1:18" ht="15.75" customHeight="1">
      <c r="A860" s="45" t="s">
        <v>147</v>
      </c>
      <c r="B860" s="61">
        <v>0</v>
      </c>
      <c r="C860" s="62">
        <v>0</v>
      </c>
      <c r="D860" s="62">
        <v>2</v>
      </c>
      <c r="E860" s="62">
        <v>0</v>
      </c>
      <c r="F860" s="62">
        <v>0</v>
      </c>
      <c r="G860" s="62">
        <v>0</v>
      </c>
      <c r="H860" s="63">
        <v>0</v>
      </c>
      <c r="I860" s="53">
        <f t="shared" si="687"/>
        <v>2</v>
      </c>
      <c r="J860" s="61">
        <v>0</v>
      </c>
      <c r="K860" s="62">
        <v>0</v>
      </c>
      <c r="L860" s="62">
        <v>6</v>
      </c>
      <c r="M860" s="62">
        <v>0</v>
      </c>
      <c r="N860" s="62">
        <v>0</v>
      </c>
      <c r="O860" s="62">
        <v>0</v>
      </c>
      <c r="P860" s="63">
        <v>0</v>
      </c>
      <c r="Q860" s="53">
        <f t="shared" si="688"/>
        <v>6</v>
      </c>
    </row>
    <row r="861" spans="1:18" ht="15.75" customHeight="1" thickBot="1">
      <c r="A861" s="45" t="s">
        <v>148</v>
      </c>
      <c r="B861" s="61">
        <v>0</v>
      </c>
      <c r="C861" s="62">
        <v>0</v>
      </c>
      <c r="D861" s="62">
        <v>4</v>
      </c>
      <c r="E861" s="62">
        <v>0</v>
      </c>
      <c r="F861" s="62">
        <v>0</v>
      </c>
      <c r="G861" s="62">
        <v>0</v>
      </c>
      <c r="H861" s="63">
        <v>0</v>
      </c>
      <c r="I861" s="53">
        <f t="shared" si="687"/>
        <v>4</v>
      </c>
      <c r="J861" s="61">
        <v>0</v>
      </c>
      <c r="K861" s="62">
        <v>0</v>
      </c>
      <c r="L861" s="62">
        <v>6</v>
      </c>
      <c r="M861" s="62">
        <v>0</v>
      </c>
      <c r="N861" s="62">
        <v>0</v>
      </c>
      <c r="O861" s="62">
        <v>0</v>
      </c>
      <c r="P861" s="63">
        <v>0</v>
      </c>
      <c r="Q861" s="53">
        <f t="shared" si="688"/>
        <v>6</v>
      </c>
    </row>
    <row r="862" spans="1:18" s="59" customFormat="1" ht="40.5" customHeight="1" thickBot="1">
      <c r="A862" s="67" t="s">
        <v>150</v>
      </c>
      <c r="B862" s="68">
        <f>B841+B838+B820+B817+B814+B811+B808+B805+B796+B793+B790+B785+B782+B779+B776+B767+B764+B761+B756+B753</f>
        <v>127198</v>
      </c>
      <c r="C862" s="69">
        <f t="shared" ref="C862:Q862" si="689">C841+C838+C820+C817+C814+C811+C808+C805+C796+C793+C790+C785+C782+C779+C776+C767+C764+C761+C756+C753</f>
        <v>8797</v>
      </c>
      <c r="D862" s="69">
        <f t="shared" si="689"/>
        <v>1633436</v>
      </c>
      <c r="E862" s="69">
        <f t="shared" si="689"/>
        <v>371891</v>
      </c>
      <c r="F862" s="69">
        <f t="shared" si="689"/>
        <v>115877</v>
      </c>
      <c r="G862" s="69">
        <f t="shared" si="689"/>
        <v>0</v>
      </c>
      <c r="H862" s="70">
        <f t="shared" si="689"/>
        <v>2386</v>
      </c>
      <c r="I862" s="71">
        <f t="shared" si="689"/>
        <v>2259585</v>
      </c>
      <c r="J862" s="68">
        <f>J841+J838+J820+J817+J814+J811+J808+J805+J796+J793+J790+J785+J782+J779+J776+J767+J764+J761+J756+J753</f>
        <v>884560.4</v>
      </c>
      <c r="K862" s="69">
        <f t="shared" si="689"/>
        <v>769901</v>
      </c>
      <c r="L862" s="69">
        <f t="shared" si="689"/>
        <v>5254639.5999999996</v>
      </c>
      <c r="M862" s="69">
        <f t="shared" si="689"/>
        <v>2978706.3</v>
      </c>
      <c r="N862" s="69">
        <f t="shared" si="689"/>
        <v>1644881.8</v>
      </c>
      <c r="O862" s="69">
        <f t="shared" si="689"/>
        <v>0</v>
      </c>
      <c r="P862" s="70">
        <f t="shared" si="689"/>
        <v>8743.1999999999989</v>
      </c>
      <c r="Q862" s="71">
        <f t="shared" si="689"/>
        <v>11541432.300000001</v>
      </c>
      <c r="R862" s="72"/>
    </row>
    <row r="863" spans="1:18" s="39" customFormat="1" ht="100.5" customHeight="1" thickBot="1">
      <c r="A863" s="33" t="s">
        <v>118</v>
      </c>
      <c r="B863" s="34" t="s">
        <v>119</v>
      </c>
      <c r="C863" s="35" t="s">
        <v>120</v>
      </c>
      <c r="D863" s="35" t="s">
        <v>121</v>
      </c>
      <c r="E863" s="35" t="s">
        <v>122</v>
      </c>
      <c r="F863" s="35" t="s">
        <v>123</v>
      </c>
      <c r="G863" s="35" t="s">
        <v>124</v>
      </c>
      <c r="H863" s="36" t="s">
        <v>125</v>
      </c>
      <c r="I863" s="37" t="s">
        <v>126</v>
      </c>
      <c r="J863" s="34" t="s">
        <v>127</v>
      </c>
      <c r="K863" s="34" t="s">
        <v>128</v>
      </c>
      <c r="L863" s="34" t="s">
        <v>129</v>
      </c>
      <c r="M863" s="34" t="s">
        <v>130</v>
      </c>
      <c r="N863" s="34" t="s">
        <v>131</v>
      </c>
      <c r="O863" s="34" t="s">
        <v>132</v>
      </c>
      <c r="P863" s="38" t="s">
        <v>133</v>
      </c>
      <c r="Q863" s="37" t="s">
        <v>126</v>
      </c>
    </row>
    <row r="864" spans="1:18" s="39" customFormat="1" ht="15" customHeight="1" thickBot="1">
      <c r="A864" s="40" t="s">
        <v>2</v>
      </c>
      <c r="B864" s="41">
        <f>SUM(B865:B866)</f>
        <v>372</v>
      </c>
      <c r="C864" s="42">
        <f t="shared" ref="C864:Q864" si="690">SUM(C865:C866)</f>
        <v>340</v>
      </c>
      <c r="D864" s="42">
        <f t="shared" si="690"/>
        <v>0</v>
      </c>
      <c r="E864" s="42">
        <f t="shared" si="690"/>
        <v>963</v>
      </c>
      <c r="F864" s="42">
        <f t="shared" si="690"/>
        <v>414</v>
      </c>
      <c r="G864" s="42">
        <f t="shared" si="690"/>
        <v>0</v>
      </c>
      <c r="H864" s="43">
        <f t="shared" si="690"/>
        <v>0</v>
      </c>
      <c r="I864" s="44">
        <f t="shared" si="690"/>
        <v>2089</v>
      </c>
      <c r="J864" s="41">
        <f t="shared" si="690"/>
        <v>12065</v>
      </c>
      <c r="K864" s="42">
        <f t="shared" si="690"/>
        <v>10583</v>
      </c>
      <c r="L864" s="42">
        <f t="shared" si="690"/>
        <v>0</v>
      </c>
      <c r="M864" s="42">
        <f t="shared" si="690"/>
        <v>32794</v>
      </c>
      <c r="N864" s="42">
        <f t="shared" si="690"/>
        <v>13794</v>
      </c>
      <c r="O864" s="42">
        <f t="shared" si="690"/>
        <v>0</v>
      </c>
      <c r="P864" s="43">
        <f t="shared" si="690"/>
        <v>0</v>
      </c>
      <c r="Q864" s="44">
        <f t="shared" si="690"/>
        <v>69236</v>
      </c>
    </row>
    <row r="865" spans="1:17" ht="18" customHeight="1">
      <c r="A865" s="45" t="s">
        <v>3</v>
      </c>
      <c r="B865" s="46">
        <v>263</v>
      </c>
      <c r="C865" s="47">
        <v>217</v>
      </c>
      <c r="D865" s="47">
        <v>0</v>
      </c>
      <c r="E865" s="47">
        <v>763</v>
      </c>
      <c r="F865" s="47">
        <v>312</v>
      </c>
      <c r="G865" s="47">
        <v>0</v>
      </c>
      <c r="H865" s="48">
        <v>0</v>
      </c>
      <c r="I865" s="49">
        <f>SUM(B865:H865)</f>
        <v>1555</v>
      </c>
      <c r="J865" s="46">
        <v>9994</v>
      </c>
      <c r="K865" s="47">
        <v>8246</v>
      </c>
      <c r="L865" s="47">
        <v>0</v>
      </c>
      <c r="M865" s="47">
        <v>28994</v>
      </c>
      <c r="N865" s="47">
        <v>11856</v>
      </c>
      <c r="O865" s="47">
        <v>0</v>
      </c>
      <c r="P865" s="48">
        <v>0</v>
      </c>
      <c r="Q865" s="49">
        <f>SUM(J865:P865)</f>
        <v>59090</v>
      </c>
    </row>
    <row r="866" spans="1:17" ht="18" customHeight="1" thickBot="1">
      <c r="A866" s="45" t="s">
        <v>4</v>
      </c>
      <c r="B866" s="50">
        <v>109</v>
      </c>
      <c r="C866" s="51">
        <v>123</v>
      </c>
      <c r="D866" s="51">
        <v>0</v>
      </c>
      <c r="E866" s="51">
        <v>200</v>
      </c>
      <c r="F866" s="51">
        <v>102</v>
      </c>
      <c r="G866" s="51">
        <v>0</v>
      </c>
      <c r="H866" s="52">
        <v>0</v>
      </c>
      <c r="I866" s="53">
        <f>SUM(B866:H866)</f>
        <v>534</v>
      </c>
      <c r="J866" s="50">
        <v>2071</v>
      </c>
      <c r="K866" s="51">
        <v>2337</v>
      </c>
      <c r="L866" s="51">
        <v>0</v>
      </c>
      <c r="M866" s="51">
        <v>3800</v>
      </c>
      <c r="N866" s="51">
        <v>1938</v>
      </c>
      <c r="O866" s="51">
        <v>0</v>
      </c>
      <c r="P866" s="52">
        <v>0</v>
      </c>
      <c r="Q866" s="53">
        <f>SUM(J866:P866)</f>
        <v>10146</v>
      </c>
    </row>
    <row r="867" spans="1:17" s="59" customFormat="1" ht="16.5" customHeight="1" thickBot="1">
      <c r="A867" s="54" t="s">
        <v>5</v>
      </c>
      <c r="B867" s="55">
        <f>SUM(B868:B871)</f>
        <v>2187</v>
      </c>
      <c r="C867" s="56">
        <f t="shared" ref="C867:Q867" si="691">SUM(C868:C871)</f>
        <v>2100</v>
      </c>
      <c r="D867" s="56">
        <f t="shared" si="691"/>
        <v>0</v>
      </c>
      <c r="E867" s="56">
        <f t="shared" si="691"/>
        <v>7692</v>
      </c>
      <c r="F867" s="56">
        <f t="shared" si="691"/>
        <v>6379</v>
      </c>
      <c r="G867" s="56">
        <f t="shared" si="691"/>
        <v>0</v>
      </c>
      <c r="H867" s="57">
        <f t="shared" si="691"/>
        <v>0</v>
      </c>
      <c r="I867" s="58">
        <f t="shared" si="691"/>
        <v>18358</v>
      </c>
      <c r="J867" s="55">
        <f t="shared" si="691"/>
        <v>182454</v>
      </c>
      <c r="K867" s="56">
        <f t="shared" si="691"/>
        <v>178935</v>
      </c>
      <c r="L867" s="56">
        <f t="shared" si="691"/>
        <v>0</v>
      </c>
      <c r="M867" s="56">
        <f t="shared" si="691"/>
        <v>686041</v>
      </c>
      <c r="N867" s="56">
        <f t="shared" si="691"/>
        <v>549752</v>
      </c>
      <c r="O867" s="56">
        <f t="shared" si="691"/>
        <v>0</v>
      </c>
      <c r="P867" s="57">
        <f t="shared" si="691"/>
        <v>0</v>
      </c>
      <c r="Q867" s="58">
        <f t="shared" si="691"/>
        <v>1597182</v>
      </c>
    </row>
    <row r="868" spans="1:17" ht="19.5" customHeight="1">
      <c r="A868" s="60" t="s">
        <v>6</v>
      </c>
      <c r="B868" s="46">
        <v>502</v>
      </c>
      <c r="C868" s="47">
        <v>623</v>
      </c>
      <c r="D868" s="47">
        <v>0</v>
      </c>
      <c r="E868" s="47">
        <v>1495</v>
      </c>
      <c r="F868" s="47">
        <v>1372</v>
      </c>
      <c r="G868" s="47">
        <v>0</v>
      </c>
      <c r="H868" s="48">
        <v>0</v>
      </c>
      <c r="I868" s="49">
        <f>SUM(B868:H868)</f>
        <v>3992</v>
      </c>
      <c r="J868" s="46">
        <v>37148</v>
      </c>
      <c r="K868" s="47">
        <v>46102</v>
      </c>
      <c r="L868" s="47">
        <v>0</v>
      </c>
      <c r="M868" s="47">
        <v>110630</v>
      </c>
      <c r="N868" s="47">
        <v>101528</v>
      </c>
      <c r="O868" s="47">
        <v>0</v>
      </c>
      <c r="P868" s="48">
        <v>0</v>
      </c>
      <c r="Q868" s="49">
        <f>SUM(J868:P868)</f>
        <v>295408</v>
      </c>
    </row>
    <row r="869" spans="1:17" ht="19.5" customHeight="1">
      <c r="A869" s="60" t="s">
        <v>7</v>
      </c>
      <c r="B869" s="61">
        <v>98</v>
      </c>
      <c r="C869" s="62">
        <v>79</v>
      </c>
      <c r="D869" s="62">
        <v>0</v>
      </c>
      <c r="E869" s="62">
        <v>223</v>
      </c>
      <c r="F869" s="62">
        <v>417</v>
      </c>
      <c r="G869" s="62">
        <v>0</v>
      </c>
      <c r="H869" s="63">
        <v>0</v>
      </c>
      <c r="I869" s="64">
        <f>SUM(B869:H869)</f>
        <v>817</v>
      </c>
      <c r="J869" s="61">
        <v>3626</v>
      </c>
      <c r="K869" s="62">
        <v>2923</v>
      </c>
      <c r="L869" s="62">
        <v>0</v>
      </c>
      <c r="M869" s="62">
        <v>8251</v>
      </c>
      <c r="N869" s="62">
        <v>15429</v>
      </c>
      <c r="O869" s="62">
        <v>0</v>
      </c>
      <c r="P869" s="63">
        <v>0</v>
      </c>
      <c r="Q869" s="64">
        <f>SUM(J869:P869)</f>
        <v>30229</v>
      </c>
    </row>
    <row r="870" spans="1:17" ht="19.5" customHeight="1">
      <c r="A870" s="45" t="s">
        <v>8</v>
      </c>
      <c r="B870" s="61">
        <v>989</v>
      </c>
      <c r="C870" s="62">
        <v>964</v>
      </c>
      <c r="D870" s="62">
        <v>0</v>
      </c>
      <c r="E870" s="62">
        <v>4338</v>
      </c>
      <c r="F870" s="62">
        <v>3279</v>
      </c>
      <c r="G870" s="62">
        <v>0</v>
      </c>
      <c r="H870" s="63">
        <v>0</v>
      </c>
      <c r="I870" s="64">
        <f>SUM(B870:H870)</f>
        <v>9570</v>
      </c>
      <c r="J870" s="61">
        <v>108790</v>
      </c>
      <c r="K870" s="62">
        <v>106040</v>
      </c>
      <c r="L870" s="62">
        <v>0</v>
      </c>
      <c r="M870" s="62">
        <v>477180</v>
      </c>
      <c r="N870" s="62">
        <v>360690</v>
      </c>
      <c r="O870" s="62">
        <v>0</v>
      </c>
      <c r="P870" s="63">
        <v>0</v>
      </c>
      <c r="Q870" s="64">
        <f>SUM(J870:P870)</f>
        <v>1052700</v>
      </c>
    </row>
    <row r="871" spans="1:17" ht="19.5" customHeight="1" thickBot="1">
      <c r="A871" s="45" t="s">
        <v>9</v>
      </c>
      <c r="B871" s="61">
        <v>598</v>
      </c>
      <c r="C871" s="62">
        <v>434</v>
      </c>
      <c r="D871" s="62">
        <v>0</v>
      </c>
      <c r="E871" s="62">
        <v>1636</v>
      </c>
      <c r="F871" s="62">
        <v>1311</v>
      </c>
      <c r="G871" s="62">
        <v>0</v>
      </c>
      <c r="H871" s="63">
        <v>0</v>
      </c>
      <c r="I871" s="64">
        <f>SUM(B871:H871)</f>
        <v>3979</v>
      </c>
      <c r="J871" s="61">
        <v>32890</v>
      </c>
      <c r="K871" s="62">
        <v>23870</v>
      </c>
      <c r="L871" s="62">
        <v>0</v>
      </c>
      <c r="M871" s="62">
        <v>89980</v>
      </c>
      <c r="N871" s="62">
        <v>72105</v>
      </c>
      <c r="O871" s="62">
        <v>0</v>
      </c>
      <c r="P871" s="63">
        <v>0</v>
      </c>
      <c r="Q871" s="64">
        <f>SUM(J871:P871)</f>
        <v>218845</v>
      </c>
    </row>
    <row r="872" spans="1:17" s="59" customFormat="1" ht="16.5" customHeight="1" thickBot="1">
      <c r="A872" s="54" t="s">
        <v>10</v>
      </c>
      <c r="B872" s="55">
        <f>SUM(B873:B874)</f>
        <v>32</v>
      </c>
      <c r="C872" s="56">
        <f t="shared" ref="C872:Q872" si="692">SUM(C873:C874)</f>
        <v>77</v>
      </c>
      <c r="D872" s="56">
        <f t="shared" si="692"/>
        <v>0</v>
      </c>
      <c r="E872" s="56">
        <f t="shared" si="692"/>
        <v>200</v>
      </c>
      <c r="F872" s="56">
        <f t="shared" si="692"/>
        <v>112</v>
      </c>
      <c r="G872" s="56">
        <f t="shared" si="692"/>
        <v>0</v>
      </c>
      <c r="H872" s="57">
        <f t="shared" si="692"/>
        <v>0</v>
      </c>
      <c r="I872" s="58">
        <f t="shared" si="692"/>
        <v>421</v>
      </c>
      <c r="J872" s="55">
        <f t="shared" si="692"/>
        <v>5408</v>
      </c>
      <c r="K872" s="56">
        <f t="shared" si="692"/>
        <v>11960</v>
      </c>
      <c r="L872" s="56">
        <f t="shared" si="692"/>
        <v>0</v>
      </c>
      <c r="M872" s="56">
        <f t="shared" si="692"/>
        <v>29224</v>
      </c>
      <c r="N872" s="56">
        <f t="shared" si="692"/>
        <v>17472</v>
      </c>
      <c r="O872" s="56">
        <f t="shared" si="692"/>
        <v>0</v>
      </c>
      <c r="P872" s="57">
        <f t="shared" si="692"/>
        <v>0</v>
      </c>
      <c r="Q872" s="58">
        <f t="shared" si="692"/>
        <v>64064</v>
      </c>
    </row>
    <row r="873" spans="1:17" ht="17.25" customHeight="1">
      <c r="A873" s="60" t="s">
        <v>11</v>
      </c>
      <c r="B873" s="61">
        <v>20</v>
      </c>
      <c r="C873" s="62">
        <v>38</v>
      </c>
      <c r="D873" s="62">
        <v>0</v>
      </c>
      <c r="E873" s="62">
        <v>81</v>
      </c>
      <c r="F873" s="62">
        <v>56</v>
      </c>
      <c r="G873" s="62">
        <v>0</v>
      </c>
      <c r="H873" s="63">
        <v>0</v>
      </c>
      <c r="I873" s="64">
        <f>SUM(B873:H873)</f>
        <v>195</v>
      </c>
      <c r="J873" s="61">
        <v>4160</v>
      </c>
      <c r="K873" s="62">
        <v>7904</v>
      </c>
      <c r="L873" s="62">
        <v>0</v>
      </c>
      <c r="M873" s="62">
        <v>16848</v>
      </c>
      <c r="N873" s="62">
        <v>11648</v>
      </c>
      <c r="O873" s="62">
        <v>0</v>
      </c>
      <c r="P873" s="63">
        <v>0</v>
      </c>
      <c r="Q873" s="64">
        <f>SUM(J873:P873)</f>
        <v>40560</v>
      </c>
    </row>
    <row r="874" spans="1:17" ht="17.25" customHeight="1" thickBot="1">
      <c r="A874" s="60" t="s">
        <v>12</v>
      </c>
      <c r="B874" s="61">
        <v>12</v>
      </c>
      <c r="C874" s="62">
        <v>39</v>
      </c>
      <c r="D874" s="62">
        <v>0</v>
      </c>
      <c r="E874" s="62">
        <v>119</v>
      </c>
      <c r="F874" s="62">
        <v>56</v>
      </c>
      <c r="G874" s="62">
        <v>0</v>
      </c>
      <c r="H874" s="63">
        <v>0</v>
      </c>
      <c r="I874" s="64">
        <f>SUM(B874:H874)</f>
        <v>226</v>
      </c>
      <c r="J874" s="61">
        <v>1248</v>
      </c>
      <c r="K874" s="62">
        <v>4056</v>
      </c>
      <c r="L874" s="62">
        <v>0</v>
      </c>
      <c r="M874" s="62">
        <v>12376</v>
      </c>
      <c r="N874" s="62">
        <v>5824</v>
      </c>
      <c r="O874" s="62">
        <v>0</v>
      </c>
      <c r="P874" s="63">
        <v>0</v>
      </c>
      <c r="Q874" s="64">
        <f>SUM(J874:P874)</f>
        <v>23504</v>
      </c>
    </row>
    <row r="875" spans="1:17" s="59" customFormat="1" ht="16.5" customHeight="1" thickBot="1">
      <c r="A875" s="54" t="s">
        <v>13</v>
      </c>
      <c r="B875" s="55">
        <f t="shared" ref="B875:Q875" si="693">SUM(B876:B877)</f>
        <v>27</v>
      </c>
      <c r="C875" s="56">
        <f t="shared" si="693"/>
        <v>86</v>
      </c>
      <c r="D875" s="56">
        <f t="shared" si="693"/>
        <v>0</v>
      </c>
      <c r="E875" s="56">
        <f t="shared" si="693"/>
        <v>152</v>
      </c>
      <c r="F875" s="56">
        <f t="shared" si="693"/>
        <v>138</v>
      </c>
      <c r="G875" s="56">
        <f t="shared" si="693"/>
        <v>0</v>
      </c>
      <c r="H875" s="57">
        <f t="shared" si="693"/>
        <v>0</v>
      </c>
      <c r="I875" s="58">
        <f t="shared" si="693"/>
        <v>403</v>
      </c>
      <c r="J875" s="55">
        <f t="shared" si="693"/>
        <v>5889</v>
      </c>
      <c r="K875" s="56">
        <f t="shared" si="693"/>
        <v>20385</v>
      </c>
      <c r="L875" s="56">
        <f t="shared" si="693"/>
        <v>0</v>
      </c>
      <c r="M875" s="56">
        <f t="shared" si="693"/>
        <v>35032</v>
      </c>
      <c r="N875" s="56">
        <f t="shared" si="693"/>
        <v>31257</v>
      </c>
      <c r="O875" s="56">
        <f t="shared" si="693"/>
        <v>0</v>
      </c>
      <c r="P875" s="57">
        <f t="shared" si="693"/>
        <v>0</v>
      </c>
      <c r="Q875" s="58">
        <f t="shared" si="693"/>
        <v>92563</v>
      </c>
    </row>
    <row r="876" spans="1:17" ht="17.25" customHeight="1">
      <c r="A876" s="60" t="s">
        <v>14</v>
      </c>
      <c r="B876" s="61">
        <v>12</v>
      </c>
      <c r="C876" s="62">
        <v>49</v>
      </c>
      <c r="D876" s="62">
        <v>0</v>
      </c>
      <c r="E876" s="62">
        <v>80</v>
      </c>
      <c r="F876" s="62">
        <v>69</v>
      </c>
      <c r="G876" s="62">
        <v>0</v>
      </c>
      <c r="H876" s="63">
        <v>0</v>
      </c>
      <c r="I876" s="64">
        <f>SUM(B876:H876)</f>
        <v>210</v>
      </c>
      <c r="J876" s="61">
        <v>3624</v>
      </c>
      <c r="K876" s="62">
        <v>14798</v>
      </c>
      <c r="L876" s="62">
        <v>0</v>
      </c>
      <c r="M876" s="62">
        <v>24160</v>
      </c>
      <c r="N876" s="62">
        <v>20838</v>
      </c>
      <c r="O876" s="62">
        <v>0</v>
      </c>
      <c r="P876" s="63">
        <v>0</v>
      </c>
      <c r="Q876" s="64">
        <f>SUM(J876:P876)</f>
        <v>63420</v>
      </c>
    </row>
    <row r="877" spans="1:17" ht="17.25" customHeight="1" thickBot="1">
      <c r="A877" s="60" t="s">
        <v>15</v>
      </c>
      <c r="B877" s="61">
        <v>15</v>
      </c>
      <c r="C877" s="62">
        <v>37</v>
      </c>
      <c r="D877" s="62">
        <v>0</v>
      </c>
      <c r="E877" s="62">
        <v>72</v>
      </c>
      <c r="F877" s="62">
        <v>69</v>
      </c>
      <c r="G877" s="62">
        <v>0</v>
      </c>
      <c r="H877" s="63">
        <v>0</v>
      </c>
      <c r="I877" s="64">
        <f>SUM(B877:H877)</f>
        <v>193</v>
      </c>
      <c r="J877" s="61">
        <v>2265</v>
      </c>
      <c r="K877" s="62">
        <v>5587</v>
      </c>
      <c r="L877" s="62">
        <v>0</v>
      </c>
      <c r="M877" s="62">
        <v>10872</v>
      </c>
      <c r="N877" s="62">
        <v>10419</v>
      </c>
      <c r="O877" s="62">
        <v>0</v>
      </c>
      <c r="P877" s="63">
        <v>0</v>
      </c>
      <c r="Q877" s="64">
        <f>SUM(J877:P877)</f>
        <v>29143</v>
      </c>
    </row>
    <row r="878" spans="1:17" s="59" customFormat="1" ht="16.5" customHeight="1" thickBot="1">
      <c r="A878" s="54" t="s">
        <v>16</v>
      </c>
      <c r="B878" s="55">
        <f>SUM(B879:B886)</f>
        <v>21</v>
      </c>
      <c r="C878" s="56">
        <f t="shared" ref="C878:Q878" si="694">SUM(C879:C886)</f>
        <v>84</v>
      </c>
      <c r="D878" s="56">
        <f t="shared" si="694"/>
        <v>0</v>
      </c>
      <c r="E878" s="56">
        <f t="shared" si="694"/>
        <v>207</v>
      </c>
      <c r="F878" s="56">
        <f t="shared" si="694"/>
        <v>84</v>
      </c>
      <c r="G878" s="56">
        <f t="shared" si="694"/>
        <v>0</v>
      </c>
      <c r="H878" s="57">
        <f t="shared" si="694"/>
        <v>0</v>
      </c>
      <c r="I878" s="58">
        <f t="shared" si="694"/>
        <v>396</v>
      </c>
      <c r="J878" s="55">
        <f t="shared" si="694"/>
        <v>5529</v>
      </c>
      <c r="K878" s="56">
        <f t="shared" si="694"/>
        <v>23408</v>
      </c>
      <c r="L878" s="56">
        <f t="shared" si="694"/>
        <v>0</v>
      </c>
      <c r="M878" s="56">
        <f t="shared" si="694"/>
        <v>54029</v>
      </c>
      <c r="N878" s="56">
        <f t="shared" si="694"/>
        <v>21988</v>
      </c>
      <c r="O878" s="56">
        <f t="shared" si="694"/>
        <v>0</v>
      </c>
      <c r="P878" s="57">
        <f t="shared" si="694"/>
        <v>0</v>
      </c>
      <c r="Q878" s="58">
        <f t="shared" si="694"/>
        <v>104954</v>
      </c>
    </row>
    <row r="879" spans="1:17" ht="18" customHeight="1">
      <c r="A879" s="45" t="s">
        <v>17</v>
      </c>
      <c r="B879" s="61">
        <v>1</v>
      </c>
      <c r="C879" s="62">
        <v>13</v>
      </c>
      <c r="D879" s="62">
        <v>0</v>
      </c>
      <c r="E879" s="62">
        <v>11</v>
      </c>
      <c r="F879" s="62">
        <v>4</v>
      </c>
      <c r="G879" s="61">
        <v>0</v>
      </c>
      <c r="H879" s="113">
        <v>0</v>
      </c>
      <c r="I879" s="64">
        <f t="shared" ref="I879:I886" si="695">SUM(B879:H879)</f>
        <v>29</v>
      </c>
      <c r="J879" s="61">
        <v>260</v>
      </c>
      <c r="K879" s="62">
        <v>3380</v>
      </c>
      <c r="L879" s="62">
        <v>0</v>
      </c>
      <c r="M879" s="62">
        <v>2860</v>
      </c>
      <c r="N879" s="62">
        <v>1040</v>
      </c>
      <c r="O879" s="62">
        <v>0</v>
      </c>
      <c r="P879" s="63">
        <v>0</v>
      </c>
      <c r="Q879" s="64">
        <f t="shared" ref="Q879:Q886" si="696">SUM(J879:P879)</f>
        <v>7540</v>
      </c>
    </row>
    <row r="880" spans="1:17" ht="18" customHeight="1">
      <c r="A880" s="45" t="s">
        <v>18</v>
      </c>
      <c r="B880" s="61">
        <v>0</v>
      </c>
      <c r="C880" s="62">
        <v>4</v>
      </c>
      <c r="D880" s="62">
        <v>0</v>
      </c>
      <c r="E880" s="62">
        <v>3</v>
      </c>
      <c r="F880" s="62">
        <v>3</v>
      </c>
      <c r="G880" s="61">
        <v>0</v>
      </c>
      <c r="H880" s="113">
        <v>0</v>
      </c>
      <c r="I880" s="64">
        <f t="shared" si="695"/>
        <v>10</v>
      </c>
      <c r="J880" s="61">
        <v>0</v>
      </c>
      <c r="K880" s="62">
        <v>520</v>
      </c>
      <c r="L880" s="62">
        <v>0</v>
      </c>
      <c r="M880" s="62">
        <v>390</v>
      </c>
      <c r="N880" s="62">
        <v>390</v>
      </c>
      <c r="O880" s="62">
        <v>0</v>
      </c>
      <c r="P880" s="63">
        <v>0</v>
      </c>
      <c r="Q880" s="64">
        <f t="shared" si="696"/>
        <v>1300</v>
      </c>
    </row>
    <row r="881" spans="1:17" ht="18" customHeight="1">
      <c r="A881" s="45" t="s">
        <v>19</v>
      </c>
      <c r="B881" s="61">
        <v>1</v>
      </c>
      <c r="C881" s="62">
        <v>4</v>
      </c>
      <c r="D881" s="62">
        <v>0</v>
      </c>
      <c r="E881" s="62">
        <v>6</v>
      </c>
      <c r="F881" s="62">
        <v>4</v>
      </c>
      <c r="G881" s="61">
        <v>0</v>
      </c>
      <c r="H881" s="113">
        <v>0</v>
      </c>
      <c r="I881" s="64">
        <f t="shared" si="695"/>
        <v>15</v>
      </c>
      <c r="J881" s="61">
        <v>400</v>
      </c>
      <c r="K881" s="62">
        <v>1600</v>
      </c>
      <c r="L881" s="62">
        <v>0</v>
      </c>
      <c r="M881" s="62">
        <v>2400</v>
      </c>
      <c r="N881" s="62">
        <v>1600</v>
      </c>
      <c r="O881" s="62">
        <v>0</v>
      </c>
      <c r="P881" s="63">
        <v>0</v>
      </c>
      <c r="Q881" s="64">
        <f t="shared" si="696"/>
        <v>6000</v>
      </c>
    </row>
    <row r="882" spans="1:17" ht="18" customHeight="1">
      <c r="A882" s="45" t="s">
        <v>20</v>
      </c>
      <c r="B882" s="61">
        <v>8</v>
      </c>
      <c r="C882" s="62">
        <v>12</v>
      </c>
      <c r="D882" s="62">
        <v>0</v>
      </c>
      <c r="E882" s="62">
        <v>68</v>
      </c>
      <c r="F882" s="62">
        <v>24</v>
      </c>
      <c r="G882" s="61">
        <v>0</v>
      </c>
      <c r="H882" s="113">
        <v>0</v>
      </c>
      <c r="I882" s="64">
        <f t="shared" si="695"/>
        <v>112</v>
      </c>
      <c r="J882" s="61">
        <v>1600</v>
      </c>
      <c r="K882" s="62">
        <v>2400</v>
      </c>
      <c r="L882" s="62">
        <v>0</v>
      </c>
      <c r="M882" s="62">
        <v>13600</v>
      </c>
      <c r="N882" s="62">
        <v>4800</v>
      </c>
      <c r="O882" s="62">
        <v>0</v>
      </c>
      <c r="P882" s="63">
        <v>0</v>
      </c>
      <c r="Q882" s="64">
        <f t="shared" si="696"/>
        <v>22400</v>
      </c>
    </row>
    <row r="883" spans="1:17" ht="18" customHeight="1">
      <c r="A883" s="45" t="s">
        <v>21</v>
      </c>
      <c r="B883" s="61">
        <v>3</v>
      </c>
      <c r="C883" s="62">
        <v>22</v>
      </c>
      <c r="D883" s="62">
        <v>0</v>
      </c>
      <c r="E883" s="62">
        <v>17</v>
      </c>
      <c r="F883" s="62">
        <v>7</v>
      </c>
      <c r="G883" s="61">
        <v>0</v>
      </c>
      <c r="H883" s="113">
        <v>0</v>
      </c>
      <c r="I883" s="64">
        <f t="shared" si="695"/>
        <v>49</v>
      </c>
      <c r="J883" s="61">
        <v>912</v>
      </c>
      <c r="K883" s="62">
        <v>6688</v>
      </c>
      <c r="L883" s="62">
        <v>0</v>
      </c>
      <c r="M883" s="62">
        <v>5168</v>
      </c>
      <c r="N883" s="62">
        <v>2128</v>
      </c>
      <c r="O883" s="62">
        <v>0</v>
      </c>
      <c r="P883" s="63">
        <v>0</v>
      </c>
      <c r="Q883" s="64">
        <f t="shared" si="696"/>
        <v>14896</v>
      </c>
    </row>
    <row r="884" spans="1:17" ht="18" customHeight="1">
      <c r="A884" s="45" t="s">
        <v>22</v>
      </c>
      <c r="B884" s="61">
        <v>1</v>
      </c>
      <c r="C884" s="62">
        <v>0</v>
      </c>
      <c r="D884" s="62">
        <v>0</v>
      </c>
      <c r="E884" s="62">
        <v>3</v>
      </c>
      <c r="F884" s="62">
        <v>5</v>
      </c>
      <c r="G884" s="61">
        <v>0</v>
      </c>
      <c r="H884" s="113">
        <v>0</v>
      </c>
      <c r="I884" s="64">
        <f t="shared" si="695"/>
        <v>9</v>
      </c>
      <c r="J884" s="61">
        <v>152</v>
      </c>
      <c r="K884" s="62">
        <v>0</v>
      </c>
      <c r="L884" s="62">
        <v>0</v>
      </c>
      <c r="M884" s="62">
        <v>456</v>
      </c>
      <c r="N884" s="62">
        <v>760</v>
      </c>
      <c r="O884" s="62">
        <v>0</v>
      </c>
      <c r="P884" s="63">
        <v>0</v>
      </c>
      <c r="Q884" s="64">
        <f t="shared" si="696"/>
        <v>1368</v>
      </c>
    </row>
    <row r="885" spans="1:17" ht="18" customHeight="1">
      <c r="A885" s="45" t="s">
        <v>23</v>
      </c>
      <c r="B885" s="61">
        <v>2</v>
      </c>
      <c r="C885" s="62">
        <v>7</v>
      </c>
      <c r="D885" s="62">
        <v>0</v>
      </c>
      <c r="E885" s="62">
        <v>20</v>
      </c>
      <c r="F885" s="62">
        <v>9</v>
      </c>
      <c r="G885" s="61">
        <v>0</v>
      </c>
      <c r="H885" s="113">
        <v>0</v>
      </c>
      <c r="I885" s="64">
        <f t="shared" si="695"/>
        <v>38</v>
      </c>
      <c r="J885" s="61">
        <v>980</v>
      </c>
      <c r="K885" s="62">
        <v>3430</v>
      </c>
      <c r="L885" s="62">
        <v>0</v>
      </c>
      <c r="M885" s="62">
        <v>9800</v>
      </c>
      <c r="N885" s="62">
        <v>4410</v>
      </c>
      <c r="O885" s="62">
        <v>0</v>
      </c>
      <c r="P885" s="63">
        <v>0</v>
      </c>
      <c r="Q885" s="64">
        <f t="shared" si="696"/>
        <v>18620</v>
      </c>
    </row>
    <row r="886" spans="1:17" ht="18" customHeight="1" thickBot="1">
      <c r="A886" s="45" t="s">
        <v>24</v>
      </c>
      <c r="B886" s="61">
        <v>5</v>
      </c>
      <c r="C886" s="62">
        <v>22</v>
      </c>
      <c r="D886" s="62">
        <v>0</v>
      </c>
      <c r="E886" s="62">
        <v>79</v>
      </c>
      <c r="F886" s="62">
        <v>28</v>
      </c>
      <c r="G886" s="61">
        <v>0</v>
      </c>
      <c r="H886" s="113">
        <v>0</v>
      </c>
      <c r="I886" s="64">
        <f t="shared" si="695"/>
        <v>134</v>
      </c>
      <c r="J886" s="61">
        <v>1225</v>
      </c>
      <c r="K886" s="62">
        <v>5390</v>
      </c>
      <c r="L886" s="62">
        <v>0</v>
      </c>
      <c r="M886" s="62">
        <v>19355</v>
      </c>
      <c r="N886" s="62">
        <v>6860</v>
      </c>
      <c r="O886" s="62">
        <v>0</v>
      </c>
      <c r="P886" s="63">
        <v>0</v>
      </c>
      <c r="Q886" s="64">
        <f t="shared" si="696"/>
        <v>32830</v>
      </c>
    </row>
    <row r="887" spans="1:17" s="59" customFormat="1" ht="16.5" customHeight="1" thickBot="1">
      <c r="A887" s="54" t="s">
        <v>25</v>
      </c>
      <c r="B887" s="55">
        <f t="shared" ref="B887:Q887" si="697">SUM(B888:B889)</f>
        <v>7</v>
      </c>
      <c r="C887" s="56">
        <f t="shared" si="697"/>
        <v>17</v>
      </c>
      <c r="D887" s="56">
        <f t="shared" si="697"/>
        <v>0</v>
      </c>
      <c r="E887" s="56">
        <f t="shared" si="697"/>
        <v>30</v>
      </c>
      <c r="F887" s="56">
        <f t="shared" si="697"/>
        <v>23</v>
      </c>
      <c r="G887" s="56">
        <f t="shared" si="697"/>
        <v>0</v>
      </c>
      <c r="H887" s="57">
        <f t="shared" si="697"/>
        <v>0</v>
      </c>
      <c r="I887" s="58">
        <f t="shared" si="697"/>
        <v>77</v>
      </c>
      <c r="J887" s="55">
        <f t="shared" si="697"/>
        <v>2520</v>
      </c>
      <c r="K887" s="56">
        <f t="shared" si="697"/>
        <v>8400</v>
      </c>
      <c r="L887" s="56">
        <f t="shared" si="697"/>
        <v>0</v>
      </c>
      <c r="M887" s="56">
        <f t="shared" si="697"/>
        <v>12040</v>
      </c>
      <c r="N887" s="56">
        <f t="shared" si="697"/>
        <v>9240</v>
      </c>
      <c r="O887" s="56">
        <f t="shared" si="697"/>
        <v>0</v>
      </c>
      <c r="P887" s="57">
        <f t="shared" si="697"/>
        <v>0</v>
      </c>
      <c r="Q887" s="58">
        <f t="shared" si="697"/>
        <v>32200</v>
      </c>
    </row>
    <row r="888" spans="1:17" ht="18" customHeight="1">
      <c r="A888" s="60" t="s">
        <v>26</v>
      </c>
      <c r="B888" s="61">
        <v>2</v>
      </c>
      <c r="C888" s="62">
        <v>13</v>
      </c>
      <c r="D888" s="62">
        <v>0</v>
      </c>
      <c r="E888" s="62">
        <v>13</v>
      </c>
      <c r="F888" s="62">
        <v>10</v>
      </c>
      <c r="G888" s="62">
        <v>0</v>
      </c>
      <c r="H888" s="63">
        <v>0</v>
      </c>
      <c r="I888" s="64">
        <f>SUM(B888:H888)</f>
        <v>38</v>
      </c>
      <c r="J888" s="61">
        <v>1120</v>
      </c>
      <c r="K888" s="62">
        <v>7280</v>
      </c>
      <c r="L888" s="62">
        <v>0</v>
      </c>
      <c r="M888" s="62">
        <v>7280</v>
      </c>
      <c r="N888" s="62">
        <v>5600</v>
      </c>
      <c r="O888" s="62">
        <v>0</v>
      </c>
      <c r="P888" s="63">
        <v>0</v>
      </c>
      <c r="Q888" s="64">
        <f>SUM(J888:P888)</f>
        <v>21280</v>
      </c>
    </row>
    <row r="889" spans="1:17" ht="18" customHeight="1" thickBot="1">
      <c r="A889" s="60" t="s">
        <v>27</v>
      </c>
      <c r="B889" s="61">
        <v>5</v>
      </c>
      <c r="C889" s="62">
        <v>4</v>
      </c>
      <c r="D889" s="62">
        <v>0</v>
      </c>
      <c r="E889" s="62">
        <v>17</v>
      </c>
      <c r="F889" s="62">
        <v>13</v>
      </c>
      <c r="G889" s="62">
        <v>0</v>
      </c>
      <c r="H889" s="63">
        <v>0</v>
      </c>
      <c r="I889" s="64">
        <f>SUM(B889:H889)</f>
        <v>39</v>
      </c>
      <c r="J889" s="61">
        <v>1400</v>
      </c>
      <c r="K889" s="62">
        <v>1120</v>
      </c>
      <c r="L889" s="62">
        <v>0</v>
      </c>
      <c r="M889" s="62">
        <v>4760</v>
      </c>
      <c r="N889" s="62">
        <v>3640</v>
      </c>
      <c r="O889" s="62">
        <v>0</v>
      </c>
      <c r="P889" s="63">
        <v>0</v>
      </c>
      <c r="Q889" s="64">
        <f>SUM(J889:P889)</f>
        <v>10920</v>
      </c>
    </row>
    <row r="890" spans="1:17" s="59" customFormat="1" ht="16.5" customHeight="1" thickBot="1">
      <c r="A890" s="54" t="s">
        <v>28</v>
      </c>
      <c r="B890" s="55">
        <f t="shared" ref="B890:Q890" si="698">SUM(B891:B892)</f>
        <v>2</v>
      </c>
      <c r="C890" s="56">
        <f t="shared" si="698"/>
        <v>9</v>
      </c>
      <c r="D890" s="56">
        <f t="shared" si="698"/>
        <v>0</v>
      </c>
      <c r="E890" s="56">
        <f t="shared" si="698"/>
        <v>11</v>
      </c>
      <c r="F890" s="56">
        <f t="shared" si="698"/>
        <v>13</v>
      </c>
      <c r="G890" s="56">
        <f t="shared" si="698"/>
        <v>0</v>
      </c>
      <c r="H890" s="57">
        <f t="shared" si="698"/>
        <v>0</v>
      </c>
      <c r="I890" s="58">
        <f t="shared" si="698"/>
        <v>35</v>
      </c>
      <c r="J890" s="55">
        <f t="shared" si="698"/>
        <v>2100</v>
      </c>
      <c r="K890" s="56">
        <f t="shared" si="698"/>
        <v>7350</v>
      </c>
      <c r="L890" s="56">
        <f t="shared" si="698"/>
        <v>0</v>
      </c>
      <c r="M890" s="56">
        <f t="shared" si="698"/>
        <v>8925</v>
      </c>
      <c r="N890" s="56">
        <f t="shared" si="698"/>
        <v>12075</v>
      </c>
      <c r="O890" s="56">
        <f t="shared" si="698"/>
        <v>0</v>
      </c>
      <c r="P890" s="57">
        <f t="shared" si="698"/>
        <v>0</v>
      </c>
      <c r="Q890" s="58">
        <f t="shared" si="698"/>
        <v>30450</v>
      </c>
    </row>
    <row r="891" spans="1:17" ht="18" customHeight="1">
      <c r="A891" s="60" t="s">
        <v>29</v>
      </c>
      <c r="B891" s="61">
        <v>2</v>
      </c>
      <c r="C891" s="62">
        <v>5</v>
      </c>
      <c r="D891" s="62">
        <v>0</v>
      </c>
      <c r="E891" s="62">
        <v>6</v>
      </c>
      <c r="F891" s="62">
        <v>10</v>
      </c>
      <c r="G891" s="62">
        <v>0</v>
      </c>
      <c r="H891" s="63">
        <v>0</v>
      </c>
      <c r="I891" s="64">
        <f>SUM(B891:H891)</f>
        <v>23</v>
      </c>
      <c r="J891" s="61">
        <v>2100</v>
      </c>
      <c r="K891" s="62">
        <v>5250</v>
      </c>
      <c r="L891" s="62">
        <v>0</v>
      </c>
      <c r="M891" s="62">
        <v>6300</v>
      </c>
      <c r="N891" s="62">
        <v>10500</v>
      </c>
      <c r="O891" s="62">
        <v>0</v>
      </c>
      <c r="P891" s="63">
        <v>0</v>
      </c>
      <c r="Q891" s="64">
        <f>SUM(J891:P891)</f>
        <v>24150</v>
      </c>
    </row>
    <row r="892" spans="1:17" ht="18" customHeight="1" thickBot="1">
      <c r="A892" s="60" t="s">
        <v>30</v>
      </c>
      <c r="B892" s="61">
        <v>0</v>
      </c>
      <c r="C892" s="62">
        <v>4</v>
      </c>
      <c r="D892" s="62">
        <v>0</v>
      </c>
      <c r="E892" s="62">
        <v>5</v>
      </c>
      <c r="F892" s="62">
        <v>3</v>
      </c>
      <c r="G892" s="62">
        <v>0</v>
      </c>
      <c r="H892" s="63">
        <v>0</v>
      </c>
      <c r="I892" s="64">
        <f>SUM(B892:H892)</f>
        <v>12</v>
      </c>
      <c r="J892" s="61">
        <v>0</v>
      </c>
      <c r="K892" s="62">
        <v>2100</v>
      </c>
      <c r="L892" s="62">
        <v>0</v>
      </c>
      <c r="M892" s="62">
        <v>2625</v>
      </c>
      <c r="N892" s="62">
        <v>1575</v>
      </c>
      <c r="O892" s="62">
        <v>0</v>
      </c>
      <c r="P892" s="63">
        <v>0</v>
      </c>
      <c r="Q892" s="64">
        <f>SUM(J892:P892)</f>
        <v>6300</v>
      </c>
    </row>
    <row r="893" spans="1:17" s="59" customFormat="1" ht="26.25" customHeight="1" thickBot="1">
      <c r="A893" s="54" t="s">
        <v>31</v>
      </c>
      <c r="B893" s="55">
        <f t="shared" ref="B893:Q893" si="699">SUM(B894:B895)</f>
        <v>461</v>
      </c>
      <c r="C893" s="56">
        <f t="shared" si="699"/>
        <v>554</v>
      </c>
      <c r="D893" s="56">
        <f t="shared" si="699"/>
        <v>0</v>
      </c>
      <c r="E893" s="56">
        <f t="shared" si="699"/>
        <v>678</v>
      </c>
      <c r="F893" s="56">
        <f t="shared" si="699"/>
        <v>331</v>
      </c>
      <c r="G893" s="56">
        <f t="shared" si="699"/>
        <v>0</v>
      </c>
      <c r="H893" s="57">
        <f t="shared" si="699"/>
        <v>0</v>
      </c>
      <c r="I893" s="58">
        <f t="shared" si="699"/>
        <v>2024</v>
      </c>
      <c r="J893" s="55">
        <f t="shared" si="699"/>
        <v>12870</v>
      </c>
      <c r="K893" s="56">
        <f t="shared" si="699"/>
        <v>15720</v>
      </c>
      <c r="L893" s="56">
        <f t="shared" si="699"/>
        <v>0</v>
      </c>
      <c r="M893" s="56">
        <f t="shared" si="699"/>
        <v>19275</v>
      </c>
      <c r="N893" s="56">
        <f t="shared" si="699"/>
        <v>8790</v>
      </c>
      <c r="O893" s="56">
        <f t="shared" si="699"/>
        <v>0</v>
      </c>
      <c r="P893" s="57">
        <f t="shared" si="699"/>
        <v>0</v>
      </c>
      <c r="Q893" s="58">
        <f t="shared" si="699"/>
        <v>56655</v>
      </c>
    </row>
    <row r="894" spans="1:17" ht="18" customHeight="1">
      <c r="A894" s="45" t="s">
        <v>32</v>
      </c>
      <c r="B894" s="61">
        <v>397</v>
      </c>
      <c r="C894" s="62">
        <v>494</v>
      </c>
      <c r="D894" s="62">
        <v>0</v>
      </c>
      <c r="E894" s="62">
        <v>607</v>
      </c>
      <c r="F894" s="62">
        <v>255</v>
      </c>
      <c r="G894" s="62">
        <v>0</v>
      </c>
      <c r="H894" s="63">
        <v>0</v>
      </c>
      <c r="I894" s="64">
        <f>SUM(B894:H894)</f>
        <v>1753</v>
      </c>
      <c r="J894" s="61">
        <v>11910</v>
      </c>
      <c r="K894" s="62">
        <v>14820</v>
      </c>
      <c r="L894" s="62">
        <v>0</v>
      </c>
      <c r="M894" s="62">
        <v>18210</v>
      </c>
      <c r="N894" s="62">
        <v>7650</v>
      </c>
      <c r="O894" s="62">
        <v>0</v>
      </c>
      <c r="P894" s="63">
        <v>0</v>
      </c>
      <c r="Q894" s="64">
        <f>SUM(J894:P894)</f>
        <v>52590</v>
      </c>
    </row>
    <row r="895" spans="1:17" ht="18" customHeight="1" thickBot="1">
      <c r="A895" s="45" t="s">
        <v>33</v>
      </c>
      <c r="B895" s="61">
        <v>64</v>
      </c>
      <c r="C895" s="62">
        <v>60</v>
      </c>
      <c r="D895" s="62">
        <v>0</v>
      </c>
      <c r="E895" s="62">
        <v>71</v>
      </c>
      <c r="F895" s="62">
        <v>76</v>
      </c>
      <c r="G895" s="62">
        <v>0</v>
      </c>
      <c r="H895" s="63">
        <v>0</v>
      </c>
      <c r="I895" s="64">
        <f>SUM(B895:H895)</f>
        <v>271</v>
      </c>
      <c r="J895" s="61">
        <v>960</v>
      </c>
      <c r="K895" s="62">
        <v>900</v>
      </c>
      <c r="L895" s="62">
        <v>0</v>
      </c>
      <c r="M895" s="62">
        <v>1065</v>
      </c>
      <c r="N895" s="62">
        <v>1140</v>
      </c>
      <c r="O895" s="62">
        <v>0</v>
      </c>
      <c r="P895" s="63">
        <v>0</v>
      </c>
      <c r="Q895" s="64">
        <f>SUM(J895:P895)</f>
        <v>4065</v>
      </c>
    </row>
    <row r="896" spans="1:17" s="59" customFormat="1" ht="26.25" customHeight="1" thickBot="1">
      <c r="A896" s="54" t="s">
        <v>34</v>
      </c>
      <c r="B896" s="55">
        <f>SUM(B897:B900)</f>
        <v>2898</v>
      </c>
      <c r="C896" s="56">
        <f t="shared" ref="C896:Q896" si="700">SUM(C897:C900)</f>
        <v>5245</v>
      </c>
      <c r="D896" s="56">
        <f t="shared" si="700"/>
        <v>0</v>
      </c>
      <c r="E896" s="56">
        <f t="shared" si="700"/>
        <v>8061</v>
      </c>
      <c r="F896" s="56">
        <f t="shared" si="700"/>
        <v>7186</v>
      </c>
      <c r="G896" s="56">
        <f t="shared" si="700"/>
        <v>0</v>
      </c>
      <c r="H896" s="57">
        <f t="shared" si="700"/>
        <v>0</v>
      </c>
      <c r="I896" s="58">
        <f t="shared" si="700"/>
        <v>23390</v>
      </c>
      <c r="J896" s="55">
        <f t="shared" si="700"/>
        <v>220545</v>
      </c>
      <c r="K896" s="56">
        <f t="shared" si="700"/>
        <v>388350</v>
      </c>
      <c r="L896" s="56">
        <f t="shared" si="700"/>
        <v>0</v>
      </c>
      <c r="M896" s="56">
        <f t="shared" si="700"/>
        <v>618405</v>
      </c>
      <c r="N896" s="56">
        <f t="shared" si="700"/>
        <v>500970</v>
      </c>
      <c r="O896" s="56">
        <f t="shared" si="700"/>
        <v>0</v>
      </c>
      <c r="P896" s="57">
        <f t="shared" si="700"/>
        <v>0</v>
      </c>
      <c r="Q896" s="58">
        <f t="shared" si="700"/>
        <v>1728270</v>
      </c>
    </row>
    <row r="897" spans="1:17" ht="18" customHeight="1">
      <c r="A897" s="60" t="s">
        <v>35</v>
      </c>
      <c r="B897" s="61">
        <v>872</v>
      </c>
      <c r="C897" s="62">
        <v>1916</v>
      </c>
      <c r="D897" s="62">
        <v>0</v>
      </c>
      <c r="E897" s="62">
        <v>2155</v>
      </c>
      <c r="F897" s="62">
        <v>2152</v>
      </c>
      <c r="G897" s="62">
        <v>0</v>
      </c>
      <c r="H897" s="63">
        <v>0</v>
      </c>
      <c r="I897" s="64">
        <f>SUM(B897:H897)</f>
        <v>7095</v>
      </c>
      <c r="J897" s="61">
        <v>52320</v>
      </c>
      <c r="K897" s="62">
        <v>114960</v>
      </c>
      <c r="L897" s="62">
        <v>0</v>
      </c>
      <c r="M897" s="62">
        <v>129300</v>
      </c>
      <c r="N897" s="62">
        <v>129120</v>
      </c>
      <c r="O897" s="62">
        <v>0</v>
      </c>
      <c r="P897" s="63">
        <v>0</v>
      </c>
      <c r="Q897" s="64">
        <f>SUM(J897:P897)</f>
        <v>425700</v>
      </c>
    </row>
    <row r="898" spans="1:17" ht="18" customHeight="1">
      <c r="A898" s="60" t="s">
        <v>36</v>
      </c>
      <c r="B898" s="61">
        <v>44</v>
      </c>
      <c r="C898" s="62">
        <v>104</v>
      </c>
      <c r="D898" s="62">
        <v>0</v>
      </c>
      <c r="E898" s="62">
        <v>123</v>
      </c>
      <c r="F898" s="62">
        <v>395</v>
      </c>
      <c r="G898" s="62">
        <v>0</v>
      </c>
      <c r="H898" s="63">
        <v>0</v>
      </c>
      <c r="I898" s="64">
        <f>SUM(B898:H898)</f>
        <v>666</v>
      </c>
      <c r="J898" s="61">
        <v>1320</v>
      </c>
      <c r="K898" s="62">
        <v>3120</v>
      </c>
      <c r="L898" s="62">
        <v>0</v>
      </c>
      <c r="M898" s="62">
        <v>3690</v>
      </c>
      <c r="N898" s="62">
        <v>11850</v>
      </c>
      <c r="O898" s="62">
        <v>0</v>
      </c>
      <c r="P898" s="63">
        <v>0</v>
      </c>
      <c r="Q898" s="64">
        <f>SUM(J898:P898)</f>
        <v>19980</v>
      </c>
    </row>
    <row r="899" spans="1:17" ht="18" customHeight="1">
      <c r="A899" s="45" t="s">
        <v>37</v>
      </c>
      <c r="B899" s="61">
        <v>1727</v>
      </c>
      <c r="C899" s="62">
        <v>2781</v>
      </c>
      <c r="D899" s="62">
        <v>0</v>
      </c>
      <c r="E899" s="62">
        <v>5004</v>
      </c>
      <c r="F899" s="62">
        <v>3361</v>
      </c>
      <c r="G899" s="62">
        <v>0</v>
      </c>
      <c r="H899" s="63">
        <v>0</v>
      </c>
      <c r="I899" s="64">
        <f>SUM(B899:H899)</f>
        <v>12873</v>
      </c>
      <c r="J899" s="61">
        <v>155430</v>
      </c>
      <c r="K899" s="62">
        <v>250290</v>
      </c>
      <c r="L899" s="62">
        <v>0</v>
      </c>
      <c r="M899" s="62">
        <v>450360</v>
      </c>
      <c r="N899" s="62">
        <v>302490</v>
      </c>
      <c r="O899" s="62">
        <v>0</v>
      </c>
      <c r="P899" s="63">
        <v>0</v>
      </c>
      <c r="Q899" s="64">
        <f>SUM(J899:P899)</f>
        <v>1158570</v>
      </c>
    </row>
    <row r="900" spans="1:17" ht="18" customHeight="1" thickBot="1">
      <c r="A900" s="45" t="s">
        <v>38</v>
      </c>
      <c r="B900" s="61">
        <v>255</v>
      </c>
      <c r="C900" s="62">
        <v>444</v>
      </c>
      <c r="D900" s="62">
        <v>0</v>
      </c>
      <c r="E900" s="62">
        <v>779</v>
      </c>
      <c r="F900" s="62">
        <v>1278</v>
      </c>
      <c r="G900" s="62">
        <v>0</v>
      </c>
      <c r="H900" s="63">
        <v>0</v>
      </c>
      <c r="I900" s="64">
        <f>SUM(B900:H900)</f>
        <v>2756</v>
      </c>
      <c r="J900" s="61">
        <v>11475</v>
      </c>
      <c r="K900" s="62">
        <v>19980</v>
      </c>
      <c r="L900" s="62">
        <v>0</v>
      </c>
      <c r="M900" s="62">
        <v>35055</v>
      </c>
      <c r="N900" s="62">
        <v>57510</v>
      </c>
      <c r="O900" s="62">
        <v>0</v>
      </c>
      <c r="P900" s="63">
        <v>0</v>
      </c>
      <c r="Q900" s="64">
        <f>SUM(J900:P900)</f>
        <v>124020</v>
      </c>
    </row>
    <row r="901" spans="1:17" s="59" customFormat="1" ht="26.25" customHeight="1" thickBot="1">
      <c r="A901" s="54" t="s">
        <v>39</v>
      </c>
      <c r="B901" s="55">
        <f t="shared" ref="B901:Q901" si="701">SUM(B902:B903)</f>
        <v>39</v>
      </c>
      <c r="C901" s="56">
        <f t="shared" si="701"/>
        <v>107</v>
      </c>
      <c r="D901" s="56">
        <f t="shared" si="701"/>
        <v>0</v>
      </c>
      <c r="E901" s="56">
        <f t="shared" si="701"/>
        <v>119</v>
      </c>
      <c r="F901" s="56">
        <f t="shared" si="701"/>
        <v>53</v>
      </c>
      <c r="G901" s="56">
        <f t="shared" si="701"/>
        <v>0</v>
      </c>
      <c r="H901" s="57">
        <f t="shared" si="701"/>
        <v>0</v>
      </c>
      <c r="I901" s="58">
        <f t="shared" si="701"/>
        <v>318</v>
      </c>
      <c r="J901" s="55">
        <f t="shared" si="701"/>
        <v>5950</v>
      </c>
      <c r="K901" s="56">
        <f t="shared" si="701"/>
        <v>15470</v>
      </c>
      <c r="L901" s="56">
        <f t="shared" si="701"/>
        <v>0</v>
      </c>
      <c r="M901" s="56">
        <f t="shared" si="701"/>
        <v>17595</v>
      </c>
      <c r="N901" s="56">
        <f t="shared" si="701"/>
        <v>8075</v>
      </c>
      <c r="O901" s="56">
        <f t="shared" si="701"/>
        <v>0</v>
      </c>
      <c r="P901" s="57">
        <f t="shared" si="701"/>
        <v>0</v>
      </c>
      <c r="Q901" s="58">
        <f t="shared" si="701"/>
        <v>47090</v>
      </c>
    </row>
    <row r="902" spans="1:17" ht="18" customHeight="1">
      <c r="A902" s="60" t="s">
        <v>40</v>
      </c>
      <c r="B902" s="61">
        <v>31</v>
      </c>
      <c r="C902" s="62">
        <v>75</v>
      </c>
      <c r="D902" s="62">
        <v>0</v>
      </c>
      <c r="E902" s="62">
        <v>88</v>
      </c>
      <c r="F902" s="62">
        <v>42</v>
      </c>
      <c r="G902" s="62">
        <v>0</v>
      </c>
      <c r="H902" s="63">
        <v>0</v>
      </c>
      <c r="I902" s="64">
        <f>SUM(B902:H902)</f>
        <v>236</v>
      </c>
      <c r="J902" s="61">
        <v>5270</v>
      </c>
      <c r="K902" s="62">
        <v>12750</v>
      </c>
      <c r="L902" s="62">
        <v>0</v>
      </c>
      <c r="M902" s="62">
        <v>14960</v>
      </c>
      <c r="N902" s="62">
        <v>7140</v>
      </c>
      <c r="O902" s="62">
        <v>0</v>
      </c>
      <c r="P902" s="63">
        <v>0</v>
      </c>
      <c r="Q902" s="64">
        <f>SUM(J902:P902)</f>
        <v>40120</v>
      </c>
    </row>
    <row r="903" spans="1:17" ht="18" customHeight="1" thickBot="1">
      <c r="A903" s="60" t="s">
        <v>41</v>
      </c>
      <c r="B903" s="61">
        <v>8</v>
      </c>
      <c r="C903" s="62">
        <v>32</v>
      </c>
      <c r="D903" s="62">
        <v>0</v>
      </c>
      <c r="E903" s="62">
        <v>31</v>
      </c>
      <c r="F903" s="62">
        <v>11</v>
      </c>
      <c r="G903" s="62">
        <v>0</v>
      </c>
      <c r="H903" s="63">
        <v>0</v>
      </c>
      <c r="I903" s="64">
        <f>SUM(B903:H903)</f>
        <v>82</v>
      </c>
      <c r="J903" s="61">
        <v>680</v>
      </c>
      <c r="K903" s="62">
        <v>2720</v>
      </c>
      <c r="L903" s="62">
        <v>0</v>
      </c>
      <c r="M903" s="62">
        <v>2635</v>
      </c>
      <c r="N903" s="62">
        <v>935</v>
      </c>
      <c r="O903" s="62">
        <v>0</v>
      </c>
      <c r="P903" s="63">
        <v>0</v>
      </c>
      <c r="Q903" s="64">
        <f>SUM(J903:P903)</f>
        <v>6970</v>
      </c>
    </row>
    <row r="904" spans="1:17" s="59" customFormat="1" ht="26.25" customHeight="1" thickBot="1">
      <c r="A904" s="54" t="s">
        <v>42</v>
      </c>
      <c r="B904" s="55">
        <f t="shared" ref="B904:Q904" si="702">SUM(B905:B906)</f>
        <v>38</v>
      </c>
      <c r="C904" s="56">
        <f t="shared" si="702"/>
        <v>163</v>
      </c>
      <c r="D904" s="56">
        <f t="shared" si="702"/>
        <v>0</v>
      </c>
      <c r="E904" s="56">
        <f t="shared" si="702"/>
        <v>169</v>
      </c>
      <c r="F904" s="56">
        <f t="shared" si="702"/>
        <v>177</v>
      </c>
      <c r="G904" s="56">
        <f t="shared" si="702"/>
        <v>0</v>
      </c>
      <c r="H904" s="57">
        <f t="shared" si="702"/>
        <v>0</v>
      </c>
      <c r="I904" s="58">
        <f t="shared" si="702"/>
        <v>547</v>
      </c>
      <c r="J904" s="55">
        <f t="shared" si="702"/>
        <v>8160</v>
      </c>
      <c r="K904" s="56">
        <f t="shared" si="702"/>
        <v>34800</v>
      </c>
      <c r="L904" s="56">
        <f t="shared" si="702"/>
        <v>0</v>
      </c>
      <c r="M904" s="56">
        <f t="shared" si="702"/>
        <v>36960</v>
      </c>
      <c r="N904" s="56">
        <f t="shared" si="702"/>
        <v>33360</v>
      </c>
      <c r="O904" s="56">
        <f t="shared" si="702"/>
        <v>0</v>
      </c>
      <c r="P904" s="57">
        <f t="shared" si="702"/>
        <v>0</v>
      </c>
      <c r="Q904" s="58">
        <f t="shared" si="702"/>
        <v>113280</v>
      </c>
    </row>
    <row r="905" spans="1:17" ht="18" customHeight="1">
      <c r="A905" s="60" t="s">
        <v>43</v>
      </c>
      <c r="B905" s="61">
        <v>30</v>
      </c>
      <c r="C905" s="62">
        <v>127</v>
      </c>
      <c r="D905" s="62">
        <v>0</v>
      </c>
      <c r="E905" s="62">
        <v>139</v>
      </c>
      <c r="F905" s="62">
        <v>101</v>
      </c>
      <c r="G905" s="62">
        <v>0</v>
      </c>
      <c r="H905" s="63">
        <v>0</v>
      </c>
      <c r="I905" s="64">
        <f>SUM(B905:H905)</f>
        <v>397</v>
      </c>
      <c r="J905" s="61">
        <v>7200</v>
      </c>
      <c r="K905" s="62">
        <v>30480</v>
      </c>
      <c r="L905" s="62">
        <v>0</v>
      </c>
      <c r="M905" s="62">
        <v>33360</v>
      </c>
      <c r="N905" s="62">
        <v>24240</v>
      </c>
      <c r="O905" s="62">
        <v>0</v>
      </c>
      <c r="P905" s="63">
        <v>0</v>
      </c>
      <c r="Q905" s="64">
        <f>SUM(J905:P905)</f>
        <v>95280</v>
      </c>
    </row>
    <row r="906" spans="1:17" ht="18" customHeight="1" thickBot="1">
      <c r="A906" s="60" t="s">
        <v>44</v>
      </c>
      <c r="B906" s="61">
        <v>8</v>
      </c>
      <c r="C906" s="62">
        <v>36</v>
      </c>
      <c r="D906" s="62">
        <v>0</v>
      </c>
      <c r="E906" s="62">
        <v>30</v>
      </c>
      <c r="F906" s="62">
        <v>76</v>
      </c>
      <c r="G906" s="62">
        <v>0</v>
      </c>
      <c r="H906" s="63">
        <v>0</v>
      </c>
      <c r="I906" s="64">
        <f>SUM(B906:H906)</f>
        <v>150</v>
      </c>
      <c r="J906" s="61">
        <v>960</v>
      </c>
      <c r="K906" s="62">
        <v>4320</v>
      </c>
      <c r="L906" s="62">
        <v>0</v>
      </c>
      <c r="M906" s="62">
        <v>3600</v>
      </c>
      <c r="N906" s="62">
        <v>9120</v>
      </c>
      <c r="O906" s="62">
        <v>0</v>
      </c>
      <c r="P906" s="63">
        <v>0</v>
      </c>
      <c r="Q906" s="64">
        <f>SUM(J906:P906)</f>
        <v>18000</v>
      </c>
    </row>
    <row r="907" spans="1:17" s="59" customFormat="1" ht="26.25" customHeight="1" thickBot="1">
      <c r="A907" s="54" t="s">
        <v>45</v>
      </c>
      <c r="B907" s="55">
        <f>SUM(B908:B915)</f>
        <v>36</v>
      </c>
      <c r="C907" s="56">
        <f t="shared" ref="C907:Q907" si="703">SUM(C908:C915)</f>
        <v>117</v>
      </c>
      <c r="D907" s="56">
        <f t="shared" si="703"/>
        <v>0</v>
      </c>
      <c r="E907" s="56">
        <f t="shared" si="703"/>
        <v>137</v>
      </c>
      <c r="F907" s="56">
        <f t="shared" si="703"/>
        <v>95</v>
      </c>
      <c r="G907" s="56">
        <f t="shared" si="703"/>
        <v>0</v>
      </c>
      <c r="H907" s="57">
        <f t="shared" si="703"/>
        <v>0</v>
      </c>
      <c r="I907" s="58">
        <f t="shared" si="703"/>
        <v>385</v>
      </c>
      <c r="J907" s="55">
        <f t="shared" si="703"/>
        <v>7766</v>
      </c>
      <c r="K907" s="56">
        <f t="shared" si="703"/>
        <v>28357</v>
      </c>
      <c r="L907" s="56">
        <f t="shared" si="703"/>
        <v>0</v>
      </c>
      <c r="M907" s="56">
        <f t="shared" si="703"/>
        <v>33191</v>
      </c>
      <c r="N907" s="56">
        <f t="shared" si="703"/>
        <v>21444</v>
      </c>
      <c r="O907" s="56">
        <f t="shared" si="703"/>
        <v>0</v>
      </c>
      <c r="P907" s="57">
        <f t="shared" si="703"/>
        <v>0</v>
      </c>
      <c r="Q907" s="58">
        <f t="shared" si="703"/>
        <v>90758</v>
      </c>
    </row>
    <row r="908" spans="1:17" ht="18" customHeight="1">
      <c r="A908" s="45" t="s">
        <v>46</v>
      </c>
      <c r="B908" s="61">
        <v>11</v>
      </c>
      <c r="C908" s="62">
        <v>17</v>
      </c>
      <c r="D908" s="62">
        <v>0</v>
      </c>
      <c r="E908" s="62">
        <v>11</v>
      </c>
      <c r="F908" s="62">
        <v>14</v>
      </c>
      <c r="G908" s="62">
        <v>0</v>
      </c>
      <c r="H908" s="63">
        <v>0</v>
      </c>
      <c r="I908" s="64">
        <f t="shared" ref="I908:I915" si="704">SUM(B908:H908)</f>
        <v>53</v>
      </c>
      <c r="J908" s="61">
        <v>2134</v>
      </c>
      <c r="K908" s="62">
        <v>3298</v>
      </c>
      <c r="L908" s="62">
        <v>0</v>
      </c>
      <c r="M908" s="62">
        <v>2134</v>
      </c>
      <c r="N908" s="62">
        <v>2716</v>
      </c>
      <c r="O908" s="62">
        <v>0</v>
      </c>
      <c r="P908" s="63">
        <v>0</v>
      </c>
      <c r="Q908" s="64">
        <f t="shared" ref="Q908:Q915" si="705">SUM(J908:P908)</f>
        <v>10282</v>
      </c>
    </row>
    <row r="909" spans="1:17" ht="18" customHeight="1">
      <c r="A909" s="45" t="s">
        <v>47</v>
      </c>
      <c r="B909" s="61">
        <v>1</v>
      </c>
      <c r="C909" s="62">
        <v>2</v>
      </c>
      <c r="D909" s="62">
        <v>0</v>
      </c>
      <c r="E909" s="62">
        <v>1</v>
      </c>
      <c r="F909" s="62">
        <v>4</v>
      </c>
      <c r="G909" s="62">
        <v>0</v>
      </c>
      <c r="H909" s="63">
        <v>0</v>
      </c>
      <c r="I909" s="64">
        <f t="shared" si="704"/>
        <v>8</v>
      </c>
      <c r="J909" s="61">
        <v>97</v>
      </c>
      <c r="K909" s="62">
        <v>194</v>
      </c>
      <c r="L909" s="62">
        <v>0</v>
      </c>
      <c r="M909" s="62">
        <v>97</v>
      </c>
      <c r="N909" s="62">
        <v>388</v>
      </c>
      <c r="O909" s="62">
        <v>0</v>
      </c>
      <c r="P909" s="63">
        <v>0</v>
      </c>
      <c r="Q909" s="64">
        <f t="shared" si="705"/>
        <v>776</v>
      </c>
    </row>
    <row r="910" spans="1:17" ht="18" customHeight="1">
      <c r="A910" s="45" t="s">
        <v>48</v>
      </c>
      <c r="B910" s="61">
        <v>6</v>
      </c>
      <c r="C910" s="62">
        <v>22</v>
      </c>
      <c r="D910" s="62">
        <v>0</v>
      </c>
      <c r="E910" s="62">
        <v>26</v>
      </c>
      <c r="F910" s="62">
        <v>10</v>
      </c>
      <c r="G910" s="62">
        <v>0</v>
      </c>
      <c r="H910" s="63">
        <v>0</v>
      </c>
      <c r="I910" s="64">
        <f t="shared" si="704"/>
        <v>64</v>
      </c>
      <c r="J910" s="61">
        <v>1800</v>
      </c>
      <c r="K910" s="62">
        <v>6600</v>
      </c>
      <c r="L910" s="62">
        <v>0</v>
      </c>
      <c r="M910" s="62">
        <v>7800</v>
      </c>
      <c r="N910" s="62">
        <v>3000</v>
      </c>
      <c r="O910" s="62">
        <v>0</v>
      </c>
      <c r="P910" s="63">
        <v>0</v>
      </c>
      <c r="Q910" s="64">
        <f t="shared" si="705"/>
        <v>19200</v>
      </c>
    </row>
    <row r="911" spans="1:17" ht="18" customHeight="1">
      <c r="A911" s="45" t="s">
        <v>49</v>
      </c>
      <c r="B911" s="61">
        <v>2</v>
      </c>
      <c r="C911" s="62">
        <v>4</v>
      </c>
      <c r="D911" s="62">
        <v>0</v>
      </c>
      <c r="E911" s="62">
        <v>15</v>
      </c>
      <c r="F911" s="62">
        <v>10</v>
      </c>
      <c r="G911" s="62">
        <v>0</v>
      </c>
      <c r="H911" s="63">
        <v>0</v>
      </c>
      <c r="I911" s="64">
        <f t="shared" si="704"/>
        <v>31</v>
      </c>
      <c r="J911" s="61">
        <v>300</v>
      </c>
      <c r="K911" s="62">
        <v>600</v>
      </c>
      <c r="L911" s="62">
        <v>0</v>
      </c>
      <c r="M911" s="62">
        <v>2250</v>
      </c>
      <c r="N911" s="62">
        <v>1500</v>
      </c>
      <c r="O911" s="62">
        <v>0</v>
      </c>
      <c r="P911" s="63">
        <v>0</v>
      </c>
      <c r="Q911" s="64">
        <f t="shared" si="705"/>
        <v>4650</v>
      </c>
    </row>
    <row r="912" spans="1:17" ht="18" customHeight="1">
      <c r="A912" s="45" t="s">
        <v>50</v>
      </c>
      <c r="B912" s="61">
        <v>8</v>
      </c>
      <c r="C912" s="62">
        <v>39</v>
      </c>
      <c r="D912" s="62">
        <v>0</v>
      </c>
      <c r="E912" s="62">
        <v>32</v>
      </c>
      <c r="F912" s="62">
        <v>24</v>
      </c>
      <c r="G912" s="62">
        <v>0</v>
      </c>
      <c r="H912" s="63">
        <v>0</v>
      </c>
      <c r="I912" s="64">
        <f t="shared" si="704"/>
        <v>103</v>
      </c>
      <c r="J912" s="61">
        <v>1840</v>
      </c>
      <c r="K912" s="62">
        <v>8970</v>
      </c>
      <c r="L912" s="62">
        <v>0</v>
      </c>
      <c r="M912" s="62">
        <v>7360</v>
      </c>
      <c r="N912" s="62">
        <v>5520</v>
      </c>
      <c r="O912" s="62">
        <v>0</v>
      </c>
      <c r="P912" s="63">
        <v>0</v>
      </c>
      <c r="Q912" s="64">
        <f t="shared" si="705"/>
        <v>23690</v>
      </c>
    </row>
    <row r="913" spans="1:17" ht="18" customHeight="1">
      <c r="A913" s="45" t="s">
        <v>51</v>
      </c>
      <c r="B913" s="61">
        <v>1</v>
      </c>
      <c r="C913" s="62">
        <v>0</v>
      </c>
      <c r="D913" s="62">
        <v>0</v>
      </c>
      <c r="E913" s="62">
        <v>2</v>
      </c>
      <c r="F913" s="62">
        <v>8</v>
      </c>
      <c r="G913" s="62">
        <v>0</v>
      </c>
      <c r="H913" s="63">
        <v>0</v>
      </c>
      <c r="I913" s="64">
        <f t="shared" si="704"/>
        <v>11</v>
      </c>
      <c r="J913" s="61">
        <v>115</v>
      </c>
      <c r="K913" s="62">
        <v>0</v>
      </c>
      <c r="L913" s="62">
        <v>0</v>
      </c>
      <c r="M913" s="62">
        <v>230</v>
      </c>
      <c r="N913" s="62">
        <v>920</v>
      </c>
      <c r="O913" s="62">
        <v>0</v>
      </c>
      <c r="P913" s="63">
        <v>0</v>
      </c>
      <c r="Q913" s="64">
        <f t="shared" si="705"/>
        <v>1265</v>
      </c>
    </row>
    <row r="914" spans="1:17" ht="18" customHeight="1">
      <c r="A914" s="45" t="s">
        <v>52</v>
      </c>
      <c r="B914" s="61">
        <v>1</v>
      </c>
      <c r="C914" s="62">
        <v>14</v>
      </c>
      <c r="D914" s="62">
        <v>0</v>
      </c>
      <c r="E914" s="62">
        <v>22</v>
      </c>
      <c r="F914" s="62">
        <v>15</v>
      </c>
      <c r="G914" s="62">
        <v>0</v>
      </c>
      <c r="H914" s="63">
        <v>0</v>
      </c>
      <c r="I914" s="64">
        <f t="shared" si="704"/>
        <v>52</v>
      </c>
      <c r="J914" s="61">
        <v>370</v>
      </c>
      <c r="K914" s="62">
        <v>5180</v>
      </c>
      <c r="L914" s="62">
        <v>0</v>
      </c>
      <c r="M914" s="62">
        <v>8140</v>
      </c>
      <c r="N914" s="62">
        <v>5550</v>
      </c>
      <c r="O914" s="62">
        <v>0</v>
      </c>
      <c r="P914" s="63">
        <v>0</v>
      </c>
      <c r="Q914" s="64">
        <f t="shared" si="705"/>
        <v>19240</v>
      </c>
    </row>
    <row r="915" spans="1:17" ht="18" customHeight="1" thickBot="1">
      <c r="A915" s="45" t="s">
        <v>53</v>
      </c>
      <c r="B915" s="61">
        <v>6</v>
      </c>
      <c r="C915" s="62">
        <v>19</v>
      </c>
      <c r="D915" s="62">
        <v>0</v>
      </c>
      <c r="E915" s="62">
        <v>28</v>
      </c>
      <c r="F915" s="62">
        <v>10</v>
      </c>
      <c r="G915" s="62">
        <v>0</v>
      </c>
      <c r="H915" s="63">
        <v>0</v>
      </c>
      <c r="I915" s="64">
        <f t="shared" si="704"/>
        <v>63</v>
      </c>
      <c r="J915" s="61">
        <v>1110</v>
      </c>
      <c r="K915" s="62">
        <v>3515</v>
      </c>
      <c r="L915" s="62">
        <v>0</v>
      </c>
      <c r="M915" s="62">
        <v>5180</v>
      </c>
      <c r="N915" s="62">
        <v>1850</v>
      </c>
      <c r="O915" s="62">
        <v>0</v>
      </c>
      <c r="P915" s="63">
        <v>0</v>
      </c>
      <c r="Q915" s="64">
        <f t="shared" si="705"/>
        <v>11655</v>
      </c>
    </row>
    <row r="916" spans="1:17" s="59" customFormat="1" ht="26.25" customHeight="1" thickBot="1">
      <c r="A916" s="54" t="s">
        <v>54</v>
      </c>
      <c r="B916" s="55">
        <f t="shared" ref="B916:Q916" si="706">SUM(B917:B918)</f>
        <v>14</v>
      </c>
      <c r="C916" s="56">
        <f t="shared" si="706"/>
        <v>77</v>
      </c>
      <c r="D916" s="56">
        <f t="shared" si="706"/>
        <v>0</v>
      </c>
      <c r="E916" s="56">
        <f t="shared" si="706"/>
        <v>53</v>
      </c>
      <c r="F916" s="56">
        <f t="shared" si="706"/>
        <v>77</v>
      </c>
      <c r="G916" s="56">
        <f t="shared" si="706"/>
        <v>0</v>
      </c>
      <c r="H916" s="57">
        <f t="shared" si="706"/>
        <v>0</v>
      </c>
      <c r="I916" s="58">
        <f t="shared" si="706"/>
        <v>221</v>
      </c>
      <c r="J916" s="55">
        <f t="shared" si="706"/>
        <v>5460</v>
      </c>
      <c r="K916" s="56">
        <f t="shared" si="706"/>
        <v>29190</v>
      </c>
      <c r="L916" s="56">
        <f t="shared" si="706"/>
        <v>0</v>
      </c>
      <c r="M916" s="56">
        <f t="shared" si="706"/>
        <v>19320</v>
      </c>
      <c r="N916" s="56">
        <f t="shared" si="706"/>
        <v>28140</v>
      </c>
      <c r="O916" s="56">
        <f t="shared" si="706"/>
        <v>0</v>
      </c>
      <c r="P916" s="57">
        <f t="shared" si="706"/>
        <v>0</v>
      </c>
      <c r="Q916" s="58">
        <f t="shared" si="706"/>
        <v>82110</v>
      </c>
    </row>
    <row r="917" spans="1:17" ht="18" customHeight="1">
      <c r="A917" s="60" t="s">
        <v>55</v>
      </c>
      <c r="B917" s="61">
        <v>12</v>
      </c>
      <c r="C917" s="62">
        <v>62</v>
      </c>
      <c r="D917" s="62">
        <v>0</v>
      </c>
      <c r="E917" s="62">
        <v>39</v>
      </c>
      <c r="F917" s="62">
        <v>57</v>
      </c>
      <c r="G917" s="62">
        <v>0</v>
      </c>
      <c r="H917" s="63">
        <v>0</v>
      </c>
      <c r="I917" s="64">
        <f>SUM(B917:H917)</f>
        <v>170</v>
      </c>
      <c r="J917" s="61">
        <v>5040</v>
      </c>
      <c r="K917" s="62">
        <v>26040</v>
      </c>
      <c r="L917" s="62">
        <v>0</v>
      </c>
      <c r="M917" s="62">
        <v>16380</v>
      </c>
      <c r="N917" s="62">
        <v>23940</v>
      </c>
      <c r="O917" s="62">
        <v>0</v>
      </c>
      <c r="P917" s="63">
        <v>0</v>
      </c>
      <c r="Q917" s="64">
        <f>SUM(J917:P917)</f>
        <v>71400</v>
      </c>
    </row>
    <row r="918" spans="1:17" ht="18" customHeight="1" thickBot="1">
      <c r="A918" s="60" t="s">
        <v>56</v>
      </c>
      <c r="B918" s="61">
        <v>2</v>
      </c>
      <c r="C918" s="62">
        <v>15</v>
      </c>
      <c r="D918" s="62">
        <v>0</v>
      </c>
      <c r="E918" s="62">
        <v>14</v>
      </c>
      <c r="F918" s="62">
        <v>20</v>
      </c>
      <c r="G918" s="62">
        <v>0</v>
      </c>
      <c r="H918" s="63">
        <v>0</v>
      </c>
      <c r="I918" s="64">
        <f>SUM(B918:H918)</f>
        <v>51</v>
      </c>
      <c r="J918" s="61">
        <v>420</v>
      </c>
      <c r="K918" s="62">
        <v>3150</v>
      </c>
      <c r="L918" s="62">
        <v>0</v>
      </c>
      <c r="M918" s="62">
        <v>2940</v>
      </c>
      <c r="N918" s="62">
        <v>4200</v>
      </c>
      <c r="O918" s="62">
        <v>0</v>
      </c>
      <c r="P918" s="63">
        <v>0</v>
      </c>
      <c r="Q918" s="64">
        <f>SUM(J918:P918)</f>
        <v>10710</v>
      </c>
    </row>
    <row r="919" spans="1:17" s="59" customFormat="1" ht="26.25" customHeight="1" thickBot="1">
      <c r="A919" s="54" t="s">
        <v>28</v>
      </c>
      <c r="B919" s="55">
        <f t="shared" ref="B919:Q919" si="707">SUM(B920:B921)</f>
        <v>6</v>
      </c>
      <c r="C919" s="56">
        <f t="shared" si="707"/>
        <v>45</v>
      </c>
      <c r="D919" s="56">
        <f t="shared" si="707"/>
        <v>0</v>
      </c>
      <c r="E919" s="56">
        <f t="shared" si="707"/>
        <v>39</v>
      </c>
      <c r="F919" s="56">
        <f t="shared" si="707"/>
        <v>23</v>
      </c>
      <c r="G919" s="56">
        <f t="shared" si="707"/>
        <v>0</v>
      </c>
      <c r="H919" s="57">
        <f t="shared" si="707"/>
        <v>0</v>
      </c>
      <c r="I919" s="58">
        <f t="shared" si="707"/>
        <v>113</v>
      </c>
      <c r="J919" s="55">
        <f t="shared" si="707"/>
        <v>4800</v>
      </c>
      <c r="K919" s="56">
        <f t="shared" si="707"/>
        <v>32000</v>
      </c>
      <c r="L919" s="56">
        <f t="shared" si="707"/>
        <v>0</v>
      </c>
      <c r="M919" s="56">
        <f t="shared" si="707"/>
        <v>29600</v>
      </c>
      <c r="N919" s="56">
        <f t="shared" si="707"/>
        <v>14800</v>
      </c>
      <c r="O919" s="56">
        <f t="shared" si="707"/>
        <v>0</v>
      </c>
      <c r="P919" s="57">
        <f t="shared" si="707"/>
        <v>0</v>
      </c>
      <c r="Q919" s="58">
        <f t="shared" si="707"/>
        <v>81200</v>
      </c>
    </row>
    <row r="920" spans="1:17" ht="18" customHeight="1">
      <c r="A920" s="60" t="s">
        <v>57</v>
      </c>
      <c r="B920" s="61">
        <v>6</v>
      </c>
      <c r="C920" s="62">
        <v>35</v>
      </c>
      <c r="D920" s="62">
        <v>0</v>
      </c>
      <c r="E920" s="62">
        <v>35</v>
      </c>
      <c r="F920" s="62">
        <v>14</v>
      </c>
      <c r="G920" s="62">
        <v>0</v>
      </c>
      <c r="H920" s="63">
        <v>0</v>
      </c>
      <c r="I920" s="64">
        <f>SUM(B920:H920)</f>
        <v>90</v>
      </c>
      <c r="J920" s="61">
        <v>4800</v>
      </c>
      <c r="K920" s="62">
        <v>28000</v>
      </c>
      <c r="L920" s="62">
        <v>0</v>
      </c>
      <c r="M920" s="62">
        <v>28000</v>
      </c>
      <c r="N920" s="62">
        <v>11200</v>
      </c>
      <c r="O920" s="62">
        <v>0</v>
      </c>
      <c r="P920" s="63">
        <v>0</v>
      </c>
      <c r="Q920" s="64">
        <f>SUM(J920:P920)</f>
        <v>72000</v>
      </c>
    </row>
    <row r="921" spans="1:17" ht="18" customHeight="1" thickBot="1">
      <c r="A921" s="60" t="s">
        <v>58</v>
      </c>
      <c r="B921" s="61"/>
      <c r="C921" s="62">
        <v>10</v>
      </c>
      <c r="D921" s="62">
        <v>0</v>
      </c>
      <c r="E921" s="62">
        <v>4</v>
      </c>
      <c r="F921" s="62">
        <v>9</v>
      </c>
      <c r="G921" s="62">
        <v>0</v>
      </c>
      <c r="H921" s="63">
        <v>0</v>
      </c>
      <c r="I921" s="64">
        <f>SUM(B921:H921)</f>
        <v>23</v>
      </c>
      <c r="J921" s="61">
        <v>0</v>
      </c>
      <c r="K921" s="62">
        <v>4000</v>
      </c>
      <c r="L921" s="62">
        <v>0</v>
      </c>
      <c r="M921" s="62">
        <v>1600</v>
      </c>
      <c r="N921" s="62">
        <v>3600</v>
      </c>
      <c r="O921" s="62">
        <v>0</v>
      </c>
      <c r="P921" s="63">
        <v>0</v>
      </c>
      <c r="Q921" s="64">
        <f>SUM(J921:P921)</f>
        <v>9200</v>
      </c>
    </row>
    <row r="922" spans="1:17" s="59" customFormat="1" ht="16.5" customHeight="1" thickBot="1">
      <c r="A922" s="54" t="s">
        <v>59</v>
      </c>
      <c r="B922" s="55">
        <f t="shared" ref="B922:Q922" si="708">SUM(B923:B924)</f>
        <v>2</v>
      </c>
      <c r="C922" s="56">
        <f t="shared" si="708"/>
        <v>2</v>
      </c>
      <c r="D922" s="56">
        <f t="shared" si="708"/>
        <v>0</v>
      </c>
      <c r="E922" s="56">
        <f t="shared" si="708"/>
        <v>2</v>
      </c>
      <c r="F922" s="56">
        <f t="shared" si="708"/>
        <v>9</v>
      </c>
      <c r="G922" s="56">
        <f t="shared" si="708"/>
        <v>0</v>
      </c>
      <c r="H922" s="57">
        <f t="shared" si="708"/>
        <v>0</v>
      </c>
      <c r="I922" s="58">
        <f t="shared" si="708"/>
        <v>15</v>
      </c>
      <c r="J922" s="55">
        <f t="shared" si="708"/>
        <v>170</v>
      </c>
      <c r="K922" s="56">
        <f t="shared" si="708"/>
        <v>340</v>
      </c>
      <c r="L922" s="56">
        <f t="shared" si="708"/>
        <v>0</v>
      </c>
      <c r="M922" s="56">
        <f t="shared" si="708"/>
        <v>255</v>
      </c>
      <c r="N922" s="56">
        <f t="shared" si="708"/>
        <v>1445</v>
      </c>
      <c r="O922" s="56">
        <f t="shared" si="708"/>
        <v>0</v>
      </c>
      <c r="P922" s="57">
        <f t="shared" si="708"/>
        <v>0</v>
      </c>
      <c r="Q922" s="58">
        <f t="shared" si="708"/>
        <v>2210</v>
      </c>
    </row>
    <row r="923" spans="1:17" ht="18" customHeight="1">
      <c r="A923" s="60" t="s">
        <v>60</v>
      </c>
      <c r="B923" s="61">
        <v>0</v>
      </c>
      <c r="C923" s="62">
        <v>2</v>
      </c>
      <c r="D923" s="62">
        <v>0</v>
      </c>
      <c r="E923" s="62">
        <v>1</v>
      </c>
      <c r="F923" s="62">
        <v>8</v>
      </c>
      <c r="G923" s="62">
        <v>0</v>
      </c>
      <c r="H923" s="63">
        <v>0</v>
      </c>
      <c r="I923" s="64">
        <f>SUM(B923:H923)</f>
        <v>11</v>
      </c>
      <c r="J923" s="61">
        <v>0</v>
      </c>
      <c r="K923" s="62">
        <v>340</v>
      </c>
      <c r="L923" s="62">
        <v>0</v>
      </c>
      <c r="M923" s="62">
        <v>170</v>
      </c>
      <c r="N923" s="62">
        <v>1360</v>
      </c>
      <c r="O923" s="62">
        <v>0</v>
      </c>
      <c r="P923" s="63">
        <v>0</v>
      </c>
      <c r="Q923" s="64">
        <f>SUM(J923:P923)</f>
        <v>1870</v>
      </c>
    </row>
    <row r="924" spans="1:17" ht="18" customHeight="1" thickBot="1">
      <c r="A924" s="60" t="s">
        <v>61</v>
      </c>
      <c r="B924" s="61">
        <v>2</v>
      </c>
      <c r="C924" s="62">
        <v>0</v>
      </c>
      <c r="D924" s="62">
        <v>0</v>
      </c>
      <c r="E924" s="62">
        <v>1</v>
      </c>
      <c r="F924" s="62">
        <v>1</v>
      </c>
      <c r="G924" s="62">
        <v>0</v>
      </c>
      <c r="H924" s="63">
        <v>0</v>
      </c>
      <c r="I924" s="64">
        <f>SUM(B924:H924)</f>
        <v>4</v>
      </c>
      <c r="J924" s="61">
        <v>170</v>
      </c>
      <c r="K924" s="62">
        <v>0</v>
      </c>
      <c r="L924" s="62">
        <v>0</v>
      </c>
      <c r="M924" s="62">
        <v>85</v>
      </c>
      <c r="N924" s="62">
        <v>85</v>
      </c>
      <c r="O924" s="62">
        <v>0</v>
      </c>
      <c r="P924" s="63">
        <v>0</v>
      </c>
      <c r="Q924" s="64">
        <f>SUM(J924:P924)</f>
        <v>340</v>
      </c>
    </row>
    <row r="925" spans="1:17" s="59" customFormat="1" ht="16.5" customHeight="1" thickBot="1">
      <c r="A925" s="54" t="s">
        <v>62</v>
      </c>
      <c r="B925" s="55">
        <f t="shared" ref="B925:Q925" si="709">SUM(B926:B927)</f>
        <v>0</v>
      </c>
      <c r="C925" s="56">
        <f t="shared" si="709"/>
        <v>1</v>
      </c>
      <c r="D925" s="56">
        <f t="shared" si="709"/>
        <v>0</v>
      </c>
      <c r="E925" s="56">
        <f t="shared" si="709"/>
        <v>0</v>
      </c>
      <c r="F925" s="56">
        <f t="shared" si="709"/>
        <v>0</v>
      </c>
      <c r="G925" s="56">
        <f t="shared" si="709"/>
        <v>0</v>
      </c>
      <c r="H925" s="57">
        <f t="shared" si="709"/>
        <v>0</v>
      </c>
      <c r="I925" s="58">
        <f t="shared" si="709"/>
        <v>1</v>
      </c>
      <c r="J925" s="55">
        <f t="shared" si="709"/>
        <v>0</v>
      </c>
      <c r="K925" s="56">
        <f t="shared" si="709"/>
        <v>310</v>
      </c>
      <c r="L925" s="56">
        <f t="shared" si="709"/>
        <v>0</v>
      </c>
      <c r="M925" s="56">
        <f t="shared" si="709"/>
        <v>0</v>
      </c>
      <c r="N925" s="56">
        <f t="shared" si="709"/>
        <v>0</v>
      </c>
      <c r="O925" s="56">
        <f t="shared" si="709"/>
        <v>0</v>
      </c>
      <c r="P925" s="57">
        <f t="shared" si="709"/>
        <v>0</v>
      </c>
      <c r="Q925" s="58">
        <f t="shared" si="709"/>
        <v>310</v>
      </c>
    </row>
    <row r="926" spans="1:17" ht="18.75" customHeight="1">
      <c r="A926" s="60" t="s">
        <v>63</v>
      </c>
      <c r="B926" s="61">
        <v>0</v>
      </c>
      <c r="C926" s="62">
        <v>1</v>
      </c>
      <c r="D926" s="62">
        <v>0</v>
      </c>
      <c r="E926" s="62">
        <v>0</v>
      </c>
      <c r="F926" s="62">
        <v>0</v>
      </c>
      <c r="G926" s="62">
        <v>0</v>
      </c>
      <c r="H926" s="63">
        <v>0</v>
      </c>
      <c r="I926" s="64">
        <f>SUM(B926:H926)</f>
        <v>1</v>
      </c>
      <c r="J926" s="61">
        <v>0</v>
      </c>
      <c r="K926" s="62">
        <v>310</v>
      </c>
      <c r="L926" s="62">
        <v>0</v>
      </c>
      <c r="M926" s="62">
        <v>0</v>
      </c>
      <c r="N926" s="62">
        <v>0</v>
      </c>
      <c r="O926" s="62">
        <v>0</v>
      </c>
      <c r="P926" s="63">
        <v>0</v>
      </c>
      <c r="Q926" s="64">
        <f>SUM(J926:P926)</f>
        <v>310</v>
      </c>
    </row>
    <row r="927" spans="1:17" ht="18.75" customHeight="1" thickBot="1">
      <c r="A927" s="60" t="s">
        <v>64</v>
      </c>
      <c r="B927" s="61">
        <v>0</v>
      </c>
      <c r="C927" s="62">
        <v>0</v>
      </c>
      <c r="D927" s="62">
        <v>0</v>
      </c>
      <c r="E927" s="62">
        <v>0</v>
      </c>
      <c r="F927" s="62">
        <v>0</v>
      </c>
      <c r="G927" s="62">
        <v>0</v>
      </c>
      <c r="H927" s="63">
        <v>0</v>
      </c>
      <c r="I927" s="64">
        <f>SUM(B927:H927)</f>
        <v>0</v>
      </c>
      <c r="J927" s="61">
        <v>0</v>
      </c>
      <c r="K927" s="62">
        <v>0</v>
      </c>
      <c r="L927" s="62">
        <v>0</v>
      </c>
      <c r="M927" s="62">
        <v>0</v>
      </c>
      <c r="N927" s="62">
        <v>0</v>
      </c>
      <c r="O927" s="62">
        <v>0</v>
      </c>
      <c r="P927" s="63">
        <v>0</v>
      </c>
      <c r="Q927" s="64">
        <f>SUM(J927:P927)</f>
        <v>0</v>
      </c>
    </row>
    <row r="928" spans="1:17" s="59" customFormat="1" ht="16.5" customHeight="1" thickBot="1">
      <c r="A928" s="54" t="s">
        <v>65</v>
      </c>
      <c r="B928" s="55">
        <f t="shared" ref="B928:Q928" si="710">SUM(B929:B930)</f>
        <v>1</v>
      </c>
      <c r="C928" s="56">
        <f t="shared" si="710"/>
        <v>2</v>
      </c>
      <c r="D928" s="56">
        <f t="shared" si="710"/>
        <v>0</v>
      </c>
      <c r="E928" s="56">
        <f t="shared" si="710"/>
        <v>1</v>
      </c>
      <c r="F928" s="56">
        <f t="shared" si="710"/>
        <v>10</v>
      </c>
      <c r="G928" s="56">
        <f t="shared" si="710"/>
        <v>0</v>
      </c>
      <c r="H928" s="57">
        <f t="shared" si="710"/>
        <v>0</v>
      </c>
      <c r="I928" s="58">
        <f t="shared" si="710"/>
        <v>14</v>
      </c>
      <c r="J928" s="55">
        <f t="shared" si="710"/>
        <v>430</v>
      </c>
      <c r="K928" s="56">
        <f t="shared" si="710"/>
        <v>860</v>
      </c>
      <c r="L928" s="56">
        <f t="shared" si="710"/>
        <v>0</v>
      </c>
      <c r="M928" s="56">
        <f t="shared" si="710"/>
        <v>430</v>
      </c>
      <c r="N928" s="56">
        <f t="shared" si="710"/>
        <v>4300</v>
      </c>
      <c r="O928" s="56">
        <f t="shared" si="710"/>
        <v>0</v>
      </c>
      <c r="P928" s="57">
        <f t="shared" si="710"/>
        <v>0</v>
      </c>
      <c r="Q928" s="58">
        <f t="shared" si="710"/>
        <v>6020</v>
      </c>
    </row>
    <row r="929" spans="1:17" ht="18" customHeight="1">
      <c r="A929" s="60" t="s">
        <v>66</v>
      </c>
      <c r="B929" s="61">
        <v>1</v>
      </c>
      <c r="C929" s="62">
        <v>2</v>
      </c>
      <c r="D929" s="62">
        <v>0</v>
      </c>
      <c r="E929" s="62">
        <v>1</v>
      </c>
      <c r="F929" s="62">
        <v>10</v>
      </c>
      <c r="G929" s="62">
        <v>0</v>
      </c>
      <c r="H929" s="63">
        <v>0</v>
      </c>
      <c r="I929" s="64">
        <f>SUM(B929:H929)</f>
        <v>14</v>
      </c>
      <c r="J929" s="61">
        <v>430</v>
      </c>
      <c r="K929" s="62">
        <v>860</v>
      </c>
      <c r="L929" s="62">
        <v>0</v>
      </c>
      <c r="M929" s="62">
        <v>430</v>
      </c>
      <c r="N929" s="62">
        <v>4300</v>
      </c>
      <c r="O929" s="62">
        <v>0</v>
      </c>
      <c r="P929" s="63">
        <v>0</v>
      </c>
      <c r="Q929" s="64">
        <f>SUM(J929:P929)</f>
        <v>6020</v>
      </c>
    </row>
    <row r="930" spans="1:17" ht="18" customHeight="1" thickBot="1">
      <c r="A930" s="60" t="s">
        <v>67</v>
      </c>
      <c r="B930" s="61"/>
      <c r="C930" s="62">
        <v>0</v>
      </c>
      <c r="D930" s="62">
        <v>0</v>
      </c>
      <c r="E930" s="62">
        <v>0</v>
      </c>
      <c r="F930" s="62">
        <v>0</v>
      </c>
      <c r="G930" s="62">
        <v>0</v>
      </c>
      <c r="H930" s="63">
        <v>0</v>
      </c>
      <c r="I930" s="64">
        <f>SUM(B930:H930)</f>
        <v>0</v>
      </c>
      <c r="J930" s="61">
        <v>0</v>
      </c>
      <c r="K930" s="62">
        <v>0</v>
      </c>
      <c r="L930" s="62">
        <v>0</v>
      </c>
      <c r="M930" s="62">
        <v>0</v>
      </c>
      <c r="N930" s="62">
        <v>0</v>
      </c>
      <c r="O930" s="62">
        <v>0</v>
      </c>
      <c r="P930" s="63">
        <v>0</v>
      </c>
      <c r="Q930" s="64">
        <f>SUM(J930:P930)</f>
        <v>0</v>
      </c>
    </row>
    <row r="931" spans="1:17" s="59" customFormat="1" ht="16.5" customHeight="1" thickBot="1">
      <c r="A931" s="54" t="s">
        <v>68</v>
      </c>
      <c r="B931" s="55">
        <f>SUM(B932:B947)</f>
        <v>11768</v>
      </c>
      <c r="C931" s="56">
        <f t="shared" ref="C931:Q931" si="711">SUM(C932:C947)</f>
        <v>0</v>
      </c>
      <c r="D931" s="56">
        <f t="shared" si="711"/>
        <v>358402</v>
      </c>
      <c r="E931" s="56">
        <f t="shared" si="711"/>
        <v>95847</v>
      </c>
      <c r="F931" s="56">
        <f t="shared" si="711"/>
        <v>56314</v>
      </c>
      <c r="G931" s="56">
        <f t="shared" si="711"/>
        <v>0</v>
      </c>
      <c r="H931" s="57">
        <f t="shared" si="711"/>
        <v>3972</v>
      </c>
      <c r="I931" s="58">
        <f t="shared" si="711"/>
        <v>526303</v>
      </c>
      <c r="J931" s="55">
        <f t="shared" si="711"/>
        <v>0</v>
      </c>
      <c r="K931" s="56">
        <f t="shared" si="711"/>
        <v>0</v>
      </c>
      <c r="L931" s="56">
        <f t="shared" si="711"/>
        <v>0</v>
      </c>
      <c r="M931" s="56">
        <f t="shared" si="711"/>
        <v>1301.8999999999999</v>
      </c>
      <c r="N931" s="56">
        <f t="shared" si="711"/>
        <v>1062.0999999999999</v>
      </c>
      <c r="O931" s="56">
        <f t="shared" si="711"/>
        <v>0</v>
      </c>
      <c r="P931" s="57">
        <f t="shared" si="711"/>
        <v>39</v>
      </c>
      <c r="Q931" s="58">
        <f t="shared" si="711"/>
        <v>2403</v>
      </c>
    </row>
    <row r="932" spans="1:17" ht="15.75" customHeight="1">
      <c r="A932" s="60" t="s">
        <v>69</v>
      </c>
      <c r="B932" s="61">
        <v>0</v>
      </c>
      <c r="C932" s="62">
        <v>0</v>
      </c>
      <c r="D932" s="62">
        <v>0</v>
      </c>
      <c r="E932" s="62">
        <v>0</v>
      </c>
      <c r="F932" s="62">
        <v>0</v>
      </c>
      <c r="G932" s="62">
        <v>0</v>
      </c>
      <c r="H932" s="63"/>
      <c r="I932" s="64">
        <f t="shared" ref="I932:I947" si="712">SUM(B932:H932)</f>
        <v>0</v>
      </c>
      <c r="J932" s="61">
        <v>0</v>
      </c>
      <c r="K932" s="62">
        <v>0</v>
      </c>
      <c r="L932" s="62">
        <v>0</v>
      </c>
      <c r="M932" s="62">
        <v>50</v>
      </c>
      <c r="N932" s="62">
        <v>42</v>
      </c>
      <c r="O932" s="62">
        <v>0</v>
      </c>
      <c r="P932" s="63">
        <v>0</v>
      </c>
      <c r="Q932" s="64">
        <f t="shared" ref="Q932:Q947" si="713">SUM(J932:P932)</f>
        <v>92</v>
      </c>
    </row>
    <row r="933" spans="1:17" ht="15.75" customHeight="1">
      <c r="A933" s="60" t="s">
        <v>70</v>
      </c>
      <c r="B933" s="61">
        <v>7382</v>
      </c>
      <c r="C933" s="62">
        <v>0</v>
      </c>
      <c r="D933" s="62">
        <v>228353</v>
      </c>
      <c r="E933" s="62">
        <v>66424</v>
      </c>
      <c r="F933" s="62">
        <v>26514</v>
      </c>
      <c r="G933" s="62">
        <v>0</v>
      </c>
      <c r="H933" s="63">
        <v>3772</v>
      </c>
      <c r="I933" s="64">
        <f t="shared" si="712"/>
        <v>332445</v>
      </c>
      <c r="J933" s="61">
        <v>0</v>
      </c>
      <c r="K933" s="62">
        <v>0</v>
      </c>
      <c r="L933" s="62">
        <v>0</v>
      </c>
      <c r="M933" s="62">
        <v>739.19999999999993</v>
      </c>
      <c r="N933" s="62">
        <v>477.59999999999997</v>
      </c>
      <c r="O933" s="62">
        <v>0</v>
      </c>
      <c r="P933" s="63">
        <v>36</v>
      </c>
      <c r="Q933" s="64">
        <f t="shared" si="713"/>
        <v>1252.8</v>
      </c>
    </row>
    <row r="934" spans="1:17" ht="15.75" customHeight="1">
      <c r="A934" s="60" t="s">
        <v>71</v>
      </c>
      <c r="B934" s="61">
        <v>4386</v>
      </c>
      <c r="C934" s="62">
        <v>0</v>
      </c>
      <c r="D934" s="62">
        <v>130049</v>
      </c>
      <c r="E934" s="62">
        <v>27955</v>
      </c>
      <c r="F934" s="62">
        <v>28498</v>
      </c>
      <c r="G934" s="62">
        <v>0</v>
      </c>
      <c r="H934" s="63">
        <v>165</v>
      </c>
      <c r="I934" s="64">
        <f t="shared" si="712"/>
        <v>191053</v>
      </c>
      <c r="J934" s="61">
        <v>0</v>
      </c>
      <c r="K934" s="62">
        <v>0</v>
      </c>
      <c r="L934" s="62">
        <v>0</v>
      </c>
      <c r="M934" s="62">
        <v>150</v>
      </c>
      <c r="N934" s="62">
        <v>78</v>
      </c>
      <c r="O934" s="62">
        <v>0</v>
      </c>
      <c r="P934" s="63">
        <v>0</v>
      </c>
      <c r="Q934" s="64">
        <f t="shared" si="713"/>
        <v>228</v>
      </c>
    </row>
    <row r="935" spans="1:17" ht="15.75" customHeight="1">
      <c r="A935" s="60" t="s">
        <v>72</v>
      </c>
      <c r="B935" s="61">
        <v>0</v>
      </c>
      <c r="C935" s="62">
        <v>0</v>
      </c>
      <c r="D935" s="62">
        <v>0</v>
      </c>
      <c r="E935" s="62">
        <v>1</v>
      </c>
      <c r="F935" s="62">
        <v>0</v>
      </c>
      <c r="G935" s="62">
        <v>0</v>
      </c>
      <c r="H935" s="63">
        <v>0</v>
      </c>
      <c r="I935" s="64">
        <f t="shared" si="712"/>
        <v>1</v>
      </c>
      <c r="J935" s="61">
        <v>0</v>
      </c>
      <c r="K935" s="62">
        <v>0</v>
      </c>
      <c r="L935" s="62">
        <v>0</v>
      </c>
      <c r="M935" s="62">
        <v>120</v>
      </c>
      <c r="N935" s="62">
        <v>80</v>
      </c>
      <c r="O935" s="62">
        <v>0</v>
      </c>
      <c r="P935" s="63">
        <v>0</v>
      </c>
      <c r="Q935" s="64">
        <f t="shared" si="713"/>
        <v>200</v>
      </c>
    </row>
    <row r="936" spans="1:17" ht="15.75" customHeight="1">
      <c r="A936" s="60" t="s">
        <v>73</v>
      </c>
      <c r="B936" s="61">
        <v>0</v>
      </c>
      <c r="C936" s="62">
        <v>0</v>
      </c>
      <c r="D936" s="62">
        <v>0</v>
      </c>
      <c r="E936" s="62">
        <v>4</v>
      </c>
      <c r="F936" s="62">
        <v>0</v>
      </c>
      <c r="G936" s="62">
        <v>0</v>
      </c>
      <c r="H936" s="63">
        <v>0</v>
      </c>
      <c r="I936" s="64">
        <f t="shared" si="712"/>
        <v>4</v>
      </c>
      <c r="J936" s="61">
        <v>0</v>
      </c>
      <c r="K936" s="62">
        <v>0</v>
      </c>
      <c r="L936" s="62">
        <v>0</v>
      </c>
      <c r="M936" s="62">
        <v>102</v>
      </c>
      <c r="N936" s="62">
        <v>303.59999999999997</v>
      </c>
      <c r="O936" s="62">
        <v>0</v>
      </c>
      <c r="P936" s="63">
        <v>3</v>
      </c>
      <c r="Q936" s="64">
        <f t="shared" si="713"/>
        <v>408.59999999999997</v>
      </c>
    </row>
    <row r="937" spans="1:17" ht="15.75" customHeight="1">
      <c r="A937" s="60" t="s">
        <v>74</v>
      </c>
      <c r="B937" s="61">
        <v>0</v>
      </c>
      <c r="C937" s="62">
        <v>0</v>
      </c>
      <c r="D937" s="62">
        <v>0</v>
      </c>
      <c r="E937" s="62">
        <v>19</v>
      </c>
      <c r="F937" s="62">
        <v>17</v>
      </c>
      <c r="G937" s="62">
        <v>0</v>
      </c>
      <c r="H937" s="63">
        <v>0</v>
      </c>
      <c r="I937" s="64">
        <f t="shared" si="712"/>
        <v>36</v>
      </c>
      <c r="J937" s="61">
        <v>0</v>
      </c>
      <c r="K937" s="62">
        <v>0</v>
      </c>
      <c r="L937" s="62">
        <v>0</v>
      </c>
      <c r="M937" s="62">
        <v>49.5</v>
      </c>
      <c r="N937" s="62">
        <v>46.5</v>
      </c>
      <c r="O937" s="62">
        <v>0</v>
      </c>
      <c r="P937" s="63">
        <v>0</v>
      </c>
      <c r="Q937" s="64">
        <f t="shared" si="713"/>
        <v>96</v>
      </c>
    </row>
    <row r="938" spans="1:17" ht="15.75" customHeight="1">
      <c r="A938" s="60" t="s">
        <v>75</v>
      </c>
      <c r="B938" s="61">
        <v>0</v>
      </c>
      <c r="C938" s="62">
        <v>0</v>
      </c>
      <c r="D938" s="62">
        <v>0</v>
      </c>
      <c r="E938" s="62">
        <v>6</v>
      </c>
      <c r="F938" s="62">
        <v>3</v>
      </c>
      <c r="G938" s="62">
        <v>0</v>
      </c>
      <c r="H938" s="63">
        <v>0</v>
      </c>
      <c r="I938" s="64">
        <f t="shared" si="712"/>
        <v>9</v>
      </c>
      <c r="J938" s="61">
        <v>0</v>
      </c>
      <c r="K938" s="62">
        <v>0</v>
      </c>
      <c r="L938" s="62">
        <v>0</v>
      </c>
      <c r="M938" s="62">
        <v>91.2</v>
      </c>
      <c r="N938" s="62">
        <v>34.4</v>
      </c>
      <c r="O938" s="62">
        <v>0</v>
      </c>
      <c r="P938" s="63">
        <v>0</v>
      </c>
      <c r="Q938" s="64">
        <f t="shared" si="713"/>
        <v>125.6</v>
      </c>
    </row>
    <row r="939" spans="1:17" ht="15.75" customHeight="1">
      <c r="A939" s="60" t="s">
        <v>76</v>
      </c>
      <c r="B939" s="61">
        <v>0</v>
      </c>
      <c r="C939" s="62">
        <v>0</v>
      </c>
      <c r="D939" s="62">
        <v>0</v>
      </c>
      <c r="E939" s="62">
        <v>25</v>
      </c>
      <c r="F939" s="62">
        <v>21</v>
      </c>
      <c r="G939" s="62">
        <v>0</v>
      </c>
      <c r="H939" s="63">
        <v>0</v>
      </c>
      <c r="I939" s="64">
        <f t="shared" si="712"/>
        <v>46</v>
      </c>
      <c r="J939" s="61">
        <v>0</v>
      </c>
      <c r="K939" s="62">
        <v>0</v>
      </c>
      <c r="L939" s="62">
        <v>0</v>
      </c>
      <c r="M939" s="62">
        <v>0</v>
      </c>
      <c r="N939" s="62">
        <v>0</v>
      </c>
      <c r="O939" s="62">
        <v>0</v>
      </c>
      <c r="P939" s="63">
        <v>0</v>
      </c>
      <c r="Q939" s="64">
        <f t="shared" si="713"/>
        <v>0</v>
      </c>
    </row>
    <row r="940" spans="1:17" ht="15.75" customHeight="1">
      <c r="A940" s="60" t="s">
        <v>77</v>
      </c>
      <c r="B940" s="61">
        <v>0</v>
      </c>
      <c r="C940" s="62">
        <v>0</v>
      </c>
      <c r="D940" s="62">
        <v>0</v>
      </c>
      <c r="E940" s="62">
        <v>616</v>
      </c>
      <c r="F940" s="62">
        <v>398</v>
      </c>
      <c r="G940" s="62">
        <v>0</v>
      </c>
      <c r="H940" s="63">
        <v>30</v>
      </c>
      <c r="I940" s="64">
        <f t="shared" si="712"/>
        <v>1044</v>
      </c>
      <c r="J940" s="61">
        <v>0</v>
      </c>
      <c r="K940" s="62">
        <v>0</v>
      </c>
      <c r="L940" s="62">
        <v>0</v>
      </c>
      <c r="M940" s="62">
        <v>0</v>
      </c>
      <c r="N940" s="62">
        <v>0</v>
      </c>
      <c r="O940" s="62">
        <v>0</v>
      </c>
      <c r="P940" s="63">
        <v>0</v>
      </c>
      <c r="Q940" s="64">
        <f t="shared" si="713"/>
        <v>0</v>
      </c>
    </row>
    <row r="941" spans="1:17" ht="15.75" customHeight="1">
      <c r="A941" s="60" t="s">
        <v>78</v>
      </c>
      <c r="B941" s="61">
        <v>0</v>
      </c>
      <c r="C941" s="62">
        <v>0</v>
      </c>
      <c r="D941" s="62">
        <v>0</v>
      </c>
      <c r="E941" s="62">
        <v>150</v>
      </c>
      <c r="F941" s="62">
        <v>78</v>
      </c>
      <c r="G941" s="62">
        <v>0</v>
      </c>
      <c r="H941" s="63">
        <v>0</v>
      </c>
      <c r="I941" s="64">
        <f t="shared" si="712"/>
        <v>228</v>
      </c>
      <c r="J941" s="61">
        <v>0</v>
      </c>
      <c r="K941" s="62">
        <v>0</v>
      </c>
      <c r="L941" s="62">
        <v>0</v>
      </c>
      <c r="M941" s="62">
        <v>0</v>
      </c>
      <c r="N941" s="62">
        <v>0</v>
      </c>
      <c r="O941" s="62">
        <v>0</v>
      </c>
      <c r="P941" s="63">
        <v>0</v>
      </c>
      <c r="Q941" s="64">
        <f t="shared" si="713"/>
        <v>0</v>
      </c>
    </row>
    <row r="942" spans="1:17" ht="15.75" customHeight="1">
      <c r="A942" s="60" t="s">
        <v>79</v>
      </c>
      <c r="B942" s="61">
        <v>0</v>
      </c>
      <c r="C942" s="62">
        <v>0</v>
      </c>
      <c r="D942" s="62">
        <v>0</v>
      </c>
      <c r="E942" s="62">
        <v>150</v>
      </c>
      <c r="F942" s="62">
        <v>100</v>
      </c>
      <c r="G942" s="62">
        <v>0</v>
      </c>
      <c r="H942" s="63">
        <v>0</v>
      </c>
      <c r="I942" s="64">
        <f t="shared" si="712"/>
        <v>250</v>
      </c>
      <c r="J942" s="61">
        <v>0</v>
      </c>
      <c r="K942" s="62">
        <v>0</v>
      </c>
      <c r="L942" s="62">
        <v>0</v>
      </c>
      <c r="M942" s="62">
        <v>0</v>
      </c>
      <c r="N942" s="62">
        <v>0</v>
      </c>
      <c r="O942" s="62">
        <v>0</v>
      </c>
      <c r="P942" s="63">
        <v>0</v>
      </c>
      <c r="Q942" s="64">
        <f t="shared" si="713"/>
        <v>0</v>
      </c>
    </row>
    <row r="943" spans="1:17" ht="15.75" customHeight="1">
      <c r="A943" s="45" t="s">
        <v>80</v>
      </c>
      <c r="B943" s="61">
        <v>0</v>
      </c>
      <c r="C943" s="62">
        <v>0</v>
      </c>
      <c r="D943" s="62">
        <v>0</v>
      </c>
      <c r="E943" s="62">
        <v>170</v>
      </c>
      <c r="F943" s="62">
        <v>506</v>
      </c>
      <c r="G943" s="62">
        <v>0</v>
      </c>
      <c r="H943" s="63">
        <v>5</v>
      </c>
      <c r="I943" s="64">
        <f t="shared" si="712"/>
        <v>681</v>
      </c>
      <c r="J943" s="61">
        <v>0</v>
      </c>
      <c r="K943" s="62">
        <v>0</v>
      </c>
      <c r="L943" s="62">
        <v>0</v>
      </c>
      <c r="M943" s="62">
        <v>0</v>
      </c>
      <c r="N943" s="62">
        <v>0</v>
      </c>
      <c r="O943" s="62">
        <v>0</v>
      </c>
      <c r="P943" s="63">
        <v>0</v>
      </c>
      <c r="Q943" s="64">
        <f t="shared" si="713"/>
        <v>0</v>
      </c>
    </row>
    <row r="944" spans="1:17" ht="15.75" customHeight="1">
      <c r="A944" s="65" t="s">
        <v>81</v>
      </c>
      <c r="B944" s="61">
        <v>0</v>
      </c>
      <c r="C944" s="62">
        <v>0</v>
      </c>
      <c r="D944" s="62">
        <v>0</v>
      </c>
      <c r="E944" s="62">
        <v>99</v>
      </c>
      <c r="F944" s="62">
        <v>93</v>
      </c>
      <c r="G944" s="62">
        <v>0</v>
      </c>
      <c r="H944" s="63">
        <v>0</v>
      </c>
      <c r="I944" s="64">
        <f t="shared" si="712"/>
        <v>192</v>
      </c>
      <c r="J944" s="61">
        <v>0</v>
      </c>
      <c r="K944" s="62">
        <v>0</v>
      </c>
      <c r="L944" s="62">
        <v>0</v>
      </c>
      <c r="M944" s="62">
        <v>0</v>
      </c>
      <c r="N944" s="62">
        <v>0</v>
      </c>
      <c r="O944" s="62">
        <v>0</v>
      </c>
      <c r="P944" s="63">
        <v>0</v>
      </c>
      <c r="Q944" s="64">
        <f t="shared" si="713"/>
        <v>0</v>
      </c>
    </row>
    <row r="945" spans="1:17" ht="15.75" customHeight="1">
      <c r="A945" s="65" t="s">
        <v>82</v>
      </c>
      <c r="B945" s="61">
        <v>0</v>
      </c>
      <c r="C945" s="62">
        <v>0</v>
      </c>
      <c r="D945" s="62">
        <v>0</v>
      </c>
      <c r="E945" s="62">
        <v>228</v>
      </c>
      <c r="F945" s="62">
        <v>86</v>
      </c>
      <c r="G945" s="62">
        <v>0</v>
      </c>
      <c r="H945" s="63">
        <v>0</v>
      </c>
      <c r="I945" s="64">
        <f t="shared" si="712"/>
        <v>314</v>
      </c>
      <c r="J945" s="61">
        <v>0</v>
      </c>
      <c r="K945" s="62">
        <v>0</v>
      </c>
      <c r="L945" s="62">
        <v>0</v>
      </c>
      <c r="M945" s="62">
        <v>0</v>
      </c>
      <c r="N945" s="62">
        <v>0</v>
      </c>
      <c r="O945" s="62">
        <v>0</v>
      </c>
      <c r="P945" s="63">
        <v>0</v>
      </c>
      <c r="Q945" s="64">
        <f t="shared" si="713"/>
        <v>0</v>
      </c>
    </row>
    <row r="946" spans="1:17" ht="15.75" customHeight="1">
      <c r="A946" s="45" t="s">
        <v>83</v>
      </c>
      <c r="B946" s="61">
        <v>0</v>
      </c>
      <c r="C946" s="62">
        <v>0</v>
      </c>
      <c r="D946" s="62">
        <v>0</v>
      </c>
      <c r="E946" s="62">
        <v>0</v>
      </c>
      <c r="F946" s="62">
        <v>0</v>
      </c>
      <c r="G946" s="62">
        <v>0</v>
      </c>
      <c r="H946" s="63">
        <v>0</v>
      </c>
      <c r="I946" s="64">
        <f t="shared" si="712"/>
        <v>0</v>
      </c>
      <c r="J946" s="61">
        <v>0</v>
      </c>
      <c r="K946" s="62">
        <v>0</v>
      </c>
      <c r="L946" s="62">
        <v>0</v>
      </c>
      <c r="M946" s="62">
        <v>0</v>
      </c>
      <c r="N946" s="62">
        <v>0</v>
      </c>
      <c r="O946" s="62">
        <v>0</v>
      </c>
      <c r="P946" s="63">
        <v>0</v>
      </c>
      <c r="Q946" s="64">
        <f t="shared" si="713"/>
        <v>0</v>
      </c>
    </row>
    <row r="947" spans="1:17" ht="15.75" customHeight="1" thickBot="1">
      <c r="A947" s="45" t="s">
        <v>84</v>
      </c>
      <c r="B947" s="61">
        <v>0</v>
      </c>
      <c r="C947" s="62">
        <v>0</v>
      </c>
      <c r="D947" s="62">
        <v>0</v>
      </c>
      <c r="E947" s="62">
        <v>0</v>
      </c>
      <c r="F947" s="62">
        <v>0</v>
      </c>
      <c r="G947" s="62">
        <v>0</v>
      </c>
      <c r="H947" s="63">
        <v>0</v>
      </c>
      <c r="I947" s="64">
        <f t="shared" si="712"/>
        <v>0</v>
      </c>
      <c r="J947" s="61">
        <v>0</v>
      </c>
      <c r="K947" s="62">
        <v>0</v>
      </c>
      <c r="L947" s="62">
        <v>0</v>
      </c>
      <c r="M947" s="62">
        <v>0</v>
      </c>
      <c r="N947" s="62">
        <v>0</v>
      </c>
      <c r="O947" s="62">
        <v>0</v>
      </c>
      <c r="P947" s="63">
        <v>0</v>
      </c>
      <c r="Q947" s="64">
        <f t="shared" si="713"/>
        <v>0</v>
      </c>
    </row>
    <row r="948" spans="1:17" s="59" customFormat="1" ht="16.5" customHeight="1" thickBot="1">
      <c r="A948" s="54" t="s">
        <v>85</v>
      </c>
      <c r="B948" s="55">
        <f t="shared" ref="B948:Q948" si="714">SUM(B949:B950)</f>
        <v>0</v>
      </c>
      <c r="C948" s="56">
        <f t="shared" si="714"/>
        <v>0</v>
      </c>
      <c r="D948" s="56">
        <f t="shared" si="714"/>
        <v>7</v>
      </c>
      <c r="E948" s="56">
        <f t="shared" si="714"/>
        <v>12</v>
      </c>
      <c r="F948" s="56">
        <f t="shared" si="714"/>
        <v>0</v>
      </c>
      <c r="G948" s="56">
        <f t="shared" si="714"/>
        <v>0</v>
      </c>
      <c r="H948" s="57">
        <f t="shared" si="714"/>
        <v>0</v>
      </c>
      <c r="I948" s="58">
        <f t="shared" si="714"/>
        <v>19</v>
      </c>
      <c r="J948" s="55">
        <f t="shared" si="714"/>
        <v>0</v>
      </c>
      <c r="K948" s="56">
        <f t="shared" si="714"/>
        <v>0</v>
      </c>
      <c r="L948" s="56">
        <f t="shared" si="714"/>
        <v>220</v>
      </c>
      <c r="M948" s="56">
        <f t="shared" si="714"/>
        <v>440</v>
      </c>
      <c r="N948" s="56">
        <f t="shared" si="714"/>
        <v>0</v>
      </c>
      <c r="O948" s="56">
        <f t="shared" si="714"/>
        <v>0</v>
      </c>
      <c r="P948" s="57">
        <f t="shared" si="714"/>
        <v>0</v>
      </c>
      <c r="Q948" s="58">
        <f t="shared" si="714"/>
        <v>660</v>
      </c>
    </row>
    <row r="949" spans="1:17" ht="15.75" customHeight="1">
      <c r="A949" s="45" t="s">
        <v>86</v>
      </c>
      <c r="B949" s="61">
        <v>0</v>
      </c>
      <c r="C949" s="62">
        <v>0</v>
      </c>
      <c r="D949" s="62">
        <v>3</v>
      </c>
      <c r="E949" s="62">
        <v>8</v>
      </c>
      <c r="F949" s="62">
        <v>0</v>
      </c>
      <c r="G949" s="62">
        <v>0</v>
      </c>
      <c r="H949" s="63">
        <v>0</v>
      </c>
      <c r="I949" s="64">
        <f>SUM(B949:H949)</f>
        <v>11</v>
      </c>
      <c r="J949" s="61">
        <v>0</v>
      </c>
      <c r="K949" s="62">
        <v>0</v>
      </c>
      <c r="L949" s="62">
        <v>132</v>
      </c>
      <c r="M949" s="62">
        <v>352</v>
      </c>
      <c r="N949" s="62">
        <v>0</v>
      </c>
      <c r="O949" s="62">
        <v>0</v>
      </c>
      <c r="P949" s="63">
        <v>0</v>
      </c>
      <c r="Q949" s="64">
        <f>SUM(J949:P949)</f>
        <v>484</v>
      </c>
    </row>
    <row r="950" spans="1:17" ht="15.75" customHeight="1" thickBot="1">
      <c r="A950" s="45" t="s">
        <v>87</v>
      </c>
      <c r="B950" s="61">
        <v>0</v>
      </c>
      <c r="C950" s="62">
        <v>0</v>
      </c>
      <c r="D950" s="62">
        <v>4</v>
      </c>
      <c r="E950" s="62">
        <v>4</v>
      </c>
      <c r="F950" s="62">
        <v>0</v>
      </c>
      <c r="G950" s="62">
        <v>0</v>
      </c>
      <c r="H950" s="63">
        <v>0</v>
      </c>
      <c r="I950" s="64">
        <f>SUM(B950:H950)</f>
        <v>8</v>
      </c>
      <c r="J950" s="61">
        <v>0</v>
      </c>
      <c r="K950" s="62">
        <v>0</v>
      </c>
      <c r="L950" s="62">
        <v>88</v>
      </c>
      <c r="M950" s="62">
        <v>88</v>
      </c>
      <c r="N950" s="62">
        <v>0</v>
      </c>
      <c r="O950" s="62">
        <v>0</v>
      </c>
      <c r="P950" s="63">
        <v>0</v>
      </c>
      <c r="Q950" s="64">
        <f>SUM(J950:P950)</f>
        <v>176</v>
      </c>
    </row>
    <row r="951" spans="1:17" s="59" customFormat="1" ht="16.5" customHeight="1" thickBot="1">
      <c r="A951" s="54" t="s">
        <v>88</v>
      </c>
      <c r="B951" s="55">
        <f>SUM(B952:B967)</f>
        <v>94418</v>
      </c>
      <c r="C951" s="56">
        <f t="shared" ref="C951:Q951" si="715">SUM(C952:C967)</f>
        <v>0</v>
      </c>
      <c r="D951" s="56">
        <f t="shared" si="715"/>
        <v>1121262</v>
      </c>
      <c r="E951" s="56">
        <f t="shared" si="715"/>
        <v>214106</v>
      </c>
      <c r="F951" s="56">
        <f t="shared" si="715"/>
        <v>36966</v>
      </c>
      <c r="G951" s="56">
        <f t="shared" si="715"/>
        <v>0</v>
      </c>
      <c r="H951" s="57">
        <f t="shared" si="715"/>
        <v>1026</v>
      </c>
      <c r="I951" s="58">
        <f t="shared" si="715"/>
        <v>1467778</v>
      </c>
      <c r="J951" s="55">
        <f t="shared" si="715"/>
        <v>307089.30000000005</v>
      </c>
      <c r="K951" s="56">
        <f t="shared" si="715"/>
        <v>0</v>
      </c>
      <c r="L951" s="56">
        <f t="shared" si="715"/>
        <v>3353624.6</v>
      </c>
      <c r="M951" s="56">
        <f t="shared" si="715"/>
        <v>778332.79999999993</v>
      </c>
      <c r="N951" s="56">
        <f t="shared" si="715"/>
        <v>143964.70000000001</v>
      </c>
      <c r="O951" s="56">
        <f t="shared" si="715"/>
        <v>0</v>
      </c>
      <c r="P951" s="57">
        <f t="shared" si="715"/>
        <v>3976</v>
      </c>
      <c r="Q951" s="58">
        <f t="shared" si="715"/>
        <v>4586987.4000000004</v>
      </c>
    </row>
    <row r="952" spans="1:17" ht="15" customHeight="1">
      <c r="A952" s="66" t="s">
        <v>89</v>
      </c>
      <c r="B952" s="61">
        <v>30528</v>
      </c>
      <c r="C952" s="62">
        <v>0</v>
      </c>
      <c r="D952" s="62">
        <v>437151</v>
      </c>
      <c r="E952" s="62">
        <v>75159</v>
      </c>
      <c r="F952" s="62">
        <v>11056</v>
      </c>
      <c r="G952" s="62">
        <v>0</v>
      </c>
      <c r="H952" s="63">
        <v>100</v>
      </c>
      <c r="I952" s="64">
        <f t="shared" ref="I952:I967" si="716">SUM(B952:H952)</f>
        <v>553994</v>
      </c>
      <c r="J952" s="61">
        <v>97689.600000000006</v>
      </c>
      <c r="K952" s="62">
        <v>0</v>
      </c>
      <c r="L952" s="62">
        <v>1398883.2000000002</v>
      </c>
      <c r="M952" s="62">
        <v>240508.80000000002</v>
      </c>
      <c r="N952" s="62">
        <v>35379.200000000004</v>
      </c>
      <c r="O952" s="62">
        <v>0</v>
      </c>
      <c r="P952" s="63">
        <v>320</v>
      </c>
      <c r="Q952" s="64">
        <f t="shared" ref="Q952:Q967" si="717">SUM(J952:P952)</f>
        <v>1772780.8000000003</v>
      </c>
    </row>
    <row r="953" spans="1:17" ht="15" customHeight="1">
      <c r="A953" s="45" t="s">
        <v>90</v>
      </c>
      <c r="B953" s="61">
        <v>20588</v>
      </c>
      <c r="C953" s="62">
        <v>0</v>
      </c>
      <c r="D953" s="62">
        <v>326815</v>
      </c>
      <c r="E953" s="62">
        <v>33127</v>
      </c>
      <c r="F953" s="62">
        <v>7207</v>
      </c>
      <c r="G953" s="62">
        <v>0</v>
      </c>
      <c r="H953" s="63">
        <v>20</v>
      </c>
      <c r="I953" s="64">
        <f t="shared" si="716"/>
        <v>387757</v>
      </c>
      <c r="J953" s="61">
        <v>32940.800000000003</v>
      </c>
      <c r="K953" s="62">
        <v>0</v>
      </c>
      <c r="L953" s="62">
        <v>522904</v>
      </c>
      <c r="M953" s="62">
        <v>53003.200000000004</v>
      </c>
      <c r="N953" s="62">
        <v>11531.2</v>
      </c>
      <c r="O953" s="62">
        <v>0</v>
      </c>
      <c r="P953" s="63">
        <v>32</v>
      </c>
      <c r="Q953" s="64">
        <f t="shared" si="717"/>
        <v>620411.19999999995</v>
      </c>
    </row>
    <row r="954" spans="1:17" ht="15" customHeight="1">
      <c r="A954" s="66" t="s">
        <v>91</v>
      </c>
      <c r="B954" s="61">
        <v>21066</v>
      </c>
      <c r="C954" s="62">
        <v>0</v>
      </c>
      <c r="D954" s="62">
        <v>173858</v>
      </c>
      <c r="E954" s="62">
        <v>62230</v>
      </c>
      <c r="F954" s="62">
        <v>8969</v>
      </c>
      <c r="G954" s="62">
        <v>0</v>
      </c>
      <c r="H954" s="63">
        <v>906</v>
      </c>
      <c r="I954" s="64">
        <f t="shared" si="716"/>
        <v>267029</v>
      </c>
      <c r="J954" s="61">
        <v>84264</v>
      </c>
      <c r="K954" s="62">
        <v>0</v>
      </c>
      <c r="L954" s="62">
        <v>695432</v>
      </c>
      <c r="M954" s="62">
        <v>248920</v>
      </c>
      <c r="N954" s="62">
        <v>35876</v>
      </c>
      <c r="O954" s="62">
        <v>0</v>
      </c>
      <c r="P954" s="63">
        <v>3624</v>
      </c>
      <c r="Q954" s="64">
        <f t="shared" si="717"/>
        <v>1068116</v>
      </c>
    </row>
    <row r="955" spans="1:17" ht="15" customHeight="1">
      <c r="A955" s="45" t="s">
        <v>92</v>
      </c>
      <c r="B955" s="61">
        <v>12971</v>
      </c>
      <c r="C955" s="62">
        <v>0</v>
      </c>
      <c r="D955" s="62">
        <v>104113</v>
      </c>
      <c r="E955" s="62">
        <v>24557</v>
      </c>
      <c r="F955" s="62">
        <v>5074</v>
      </c>
      <c r="G955" s="62">
        <v>0</v>
      </c>
      <c r="H955" s="63">
        <v>0</v>
      </c>
      <c r="I955" s="64">
        <f t="shared" si="716"/>
        <v>146715</v>
      </c>
      <c r="J955" s="61">
        <v>25942</v>
      </c>
      <c r="K955" s="62">
        <v>0</v>
      </c>
      <c r="L955" s="62">
        <v>208226</v>
      </c>
      <c r="M955" s="62">
        <v>49114</v>
      </c>
      <c r="N955" s="62">
        <v>10148</v>
      </c>
      <c r="O955" s="62">
        <v>0</v>
      </c>
      <c r="P955" s="63">
        <v>0</v>
      </c>
      <c r="Q955" s="64">
        <f t="shared" si="717"/>
        <v>293430</v>
      </c>
    </row>
    <row r="956" spans="1:17" ht="15" customHeight="1">
      <c r="A956" s="45" t="s">
        <v>93</v>
      </c>
      <c r="B956" s="61">
        <v>3748</v>
      </c>
      <c r="C956" s="62">
        <v>0</v>
      </c>
      <c r="D956" s="62">
        <v>33512</v>
      </c>
      <c r="E956" s="62">
        <v>5751</v>
      </c>
      <c r="F956" s="62">
        <v>620</v>
      </c>
      <c r="G956" s="62">
        <v>0</v>
      </c>
      <c r="H956" s="63">
        <v>0</v>
      </c>
      <c r="I956" s="64">
        <f t="shared" si="716"/>
        <v>43631</v>
      </c>
      <c r="J956" s="61">
        <v>19489.600000000002</v>
      </c>
      <c r="K956" s="62">
        <v>0</v>
      </c>
      <c r="L956" s="62">
        <v>174262.39999999999</v>
      </c>
      <c r="M956" s="62">
        <v>29905.200000000001</v>
      </c>
      <c r="N956" s="62">
        <v>3224</v>
      </c>
      <c r="O956" s="62">
        <v>0</v>
      </c>
      <c r="P956" s="63">
        <v>0</v>
      </c>
      <c r="Q956" s="64">
        <f t="shared" si="717"/>
        <v>226881.2</v>
      </c>
    </row>
    <row r="957" spans="1:17" ht="15" customHeight="1">
      <c r="A957" s="45" t="s">
        <v>94</v>
      </c>
      <c r="B957" s="61">
        <v>2113</v>
      </c>
      <c r="C957" s="62">
        <v>0</v>
      </c>
      <c r="D957" s="62">
        <v>20410</v>
      </c>
      <c r="E957" s="62">
        <v>2411</v>
      </c>
      <c r="F957" s="62">
        <v>338</v>
      </c>
      <c r="G957" s="62">
        <v>0</v>
      </c>
      <c r="H957" s="63">
        <v>0</v>
      </c>
      <c r="I957" s="64">
        <f t="shared" si="716"/>
        <v>25272</v>
      </c>
      <c r="J957" s="61">
        <v>5493.8</v>
      </c>
      <c r="K957" s="62">
        <v>0</v>
      </c>
      <c r="L957" s="62">
        <v>53066</v>
      </c>
      <c r="M957" s="62">
        <v>6268.6</v>
      </c>
      <c r="N957" s="62">
        <v>878.80000000000007</v>
      </c>
      <c r="O957" s="62">
        <v>0</v>
      </c>
      <c r="P957" s="63">
        <v>0</v>
      </c>
      <c r="Q957" s="64">
        <f t="shared" si="717"/>
        <v>65707.199999999997</v>
      </c>
    </row>
    <row r="958" spans="1:17" ht="15" customHeight="1">
      <c r="A958" s="45" t="s">
        <v>95</v>
      </c>
      <c r="B958" s="61">
        <v>312</v>
      </c>
      <c r="C958" s="62">
        <v>0</v>
      </c>
      <c r="D958" s="62">
        <v>2455</v>
      </c>
      <c r="E958" s="62">
        <v>552</v>
      </c>
      <c r="F958" s="62">
        <v>66</v>
      </c>
      <c r="G958" s="62">
        <v>0</v>
      </c>
      <c r="H958" s="63">
        <v>0</v>
      </c>
      <c r="I958" s="64">
        <f t="shared" si="716"/>
        <v>3385</v>
      </c>
      <c r="J958" s="61">
        <v>2184</v>
      </c>
      <c r="K958" s="62">
        <v>0</v>
      </c>
      <c r="L958" s="62">
        <v>17185</v>
      </c>
      <c r="M958" s="62">
        <v>3864</v>
      </c>
      <c r="N958" s="62">
        <v>462</v>
      </c>
      <c r="O958" s="62">
        <v>0</v>
      </c>
      <c r="P958" s="63">
        <v>0</v>
      </c>
      <c r="Q958" s="64">
        <f t="shared" si="717"/>
        <v>23695</v>
      </c>
    </row>
    <row r="959" spans="1:17" ht="15" customHeight="1">
      <c r="A959" s="45" t="s">
        <v>96</v>
      </c>
      <c r="B959" s="61">
        <v>169</v>
      </c>
      <c r="C959" s="62">
        <v>0</v>
      </c>
      <c r="D959" s="62">
        <v>1274</v>
      </c>
      <c r="E959" s="62">
        <v>270</v>
      </c>
      <c r="F959" s="62">
        <v>30</v>
      </c>
      <c r="G959" s="62">
        <v>0</v>
      </c>
      <c r="H959" s="63">
        <v>0</v>
      </c>
      <c r="I959" s="64">
        <f t="shared" si="716"/>
        <v>1743</v>
      </c>
      <c r="J959" s="61">
        <v>591.5</v>
      </c>
      <c r="K959" s="62">
        <v>0</v>
      </c>
      <c r="L959" s="62">
        <v>4459</v>
      </c>
      <c r="M959" s="62">
        <v>945</v>
      </c>
      <c r="N959" s="62">
        <v>105</v>
      </c>
      <c r="O959" s="62">
        <v>0</v>
      </c>
      <c r="P959" s="63">
        <v>0</v>
      </c>
      <c r="Q959" s="64">
        <f t="shared" si="717"/>
        <v>6100.5</v>
      </c>
    </row>
    <row r="960" spans="1:17" ht="15" customHeight="1">
      <c r="A960" s="45" t="s">
        <v>97</v>
      </c>
      <c r="B960" s="61">
        <v>1525</v>
      </c>
      <c r="C960" s="62">
        <v>0</v>
      </c>
      <c r="D960" s="62">
        <v>11578</v>
      </c>
      <c r="E960" s="62">
        <v>5483</v>
      </c>
      <c r="F960" s="62">
        <v>1662</v>
      </c>
      <c r="G960" s="62">
        <v>0</v>
      </c>
      <c r="H960" s="63">
        <v>0</v>
      </c>
      <c r="I960" s="64">
        <f t="shared" si="716"/>
        <v>20248</v>
      </c>
      <c r="J960" s="61">
        <v>22875</v>
      </c>
      <c r="K960" s="62">
        <v>0</v>
      </c>
      <c r="L960" s="62">
        <v>173670</v>
      </c>
      <c r="M960" s="62">
        <v>82245</v>
      </c>
      <c r="N960" s="62">
        <v>24930</v>
      </c>
      <c r="O960" s="62">
        <v>0</v>
      </c>
      <c r="P960" s="63">
        <v>0</v>
      </c>
      <c r="Q960" s="64">
        <f t="shared" si="717"/>
        <v>303720</v>
      </c>
    </row>
    <row r="961" spans="1:18" ht="15" customHeight="1">
      <c r="A961" s="45" t="s">
        <v>98</v>
      </c>
      <c r="B961" s="61">
        <v>1072</v>
      </c>
      <c r="C961" s="62">
        <v>0</v>
      </c>
      <c r="D961" s="62">
        <v>8472</v>
      </c>
      <c r="E961" s="62">
        <v>3046</v>
      </c>
      <c r="F961" s="62">
        <v>1649</v>
      </c>
      <c r="G961" s="62">
        <v>0</v>
      </c>
      <c r="H961" s="63">
        <v>0</v>
      </c>
      <c r="I961" s="64">
        <f t="shared" si="716"/>
        <v>14239</v>
      </c>
      <c r="J961" s="61">
        <v>8040</v>
      </c>
      <c r="K961" s="62">
        <v>0</v>
      </c>
      <c r="L961" s="62">
        <v>63540</v>
      </c>
      <c r="M961" s="62">
        <v>22845</v>
      </c>
      <c r="N961" s="62">
        <v>12367.5</v>
      </c>
      <c r="O961" s="62">
        <v>0</v>
      </c>
      <c r="P961" s="63">
        <v>0</v>
      </c>
      <c r="Q961" s="64">
        <f t="shared" si="717"/>
        <v>106792.5</v>
      </c>
    </row>
    <row r="962" spans="1:18" ht="15" customHeight="1">
      <c r="A962" s="45" t="s">
        <v>99</v>
      </c>
      <c r="B962" s="61">
        <v>112</v>
      </c>
      <c r="C962" s="62">
        <v>0</v>
      </c>
      <c r="D962" s="62">
        <v>468</v>
      </c>
      <c r="E962" s="62">
        <v>419</v>
      </c>
      <c r="F962" s="62">
        <v>57</v>
      </c>
      <c r="G962" s="62">
        <v>0</v>
      </c>
      <c r="H962" s="63">
        <v>0</v>
      </c>
      <c r="I962" s="64">
        <f t="shared" si="716"/>
        <v>1056</v>
      </c>
      <c r="J962" s="61">
        <v>2912</v>
      </c>
      <c r="K962" s="62">
        <v>0</v>
      </c>
      <c r="L962" s="62">
        <v>12168</v>
      </c>
      <c r="M962" s="62">
        <v>10894</v>
      </c>
      <c r="N962" s="62">
        <v>1482</v>
      </c>
      <c r="O962" s="62">
        <v>0</v>
      </c>
      <c r="P962" s="63">
        <v>0</v>
      </c>
      <c r="Q962" s="64">
        <f t="shared" si="717"/>
        <v>27456</v>
      </c>
    </row>
    <row r="963" spans="1:18" ht="15" customHeight="1">
      <c r="A963" s="45" t="s">
        <v>100</v>
      </c>
      <c r="B963" s="61">
        <v>96</v>
      </c>
      <c r="C963" s="62">
        <v>0</v>
      </c>
      <c r="D963" s="62">
        <v>392</v>
      </c>
      <c r="E963" s="62">
        <v>303</v>
      </c>
      <c r="F963" s="62">
        <v>39</v>
      </c>
      <c r="G963" s="62">
        <v>0</v>
      </c>
      <c r="H963" s="63">
        <v>0</v>
      </c>
      <c r="I963" s="64">
        <f t="shared" si="716"/>
        <v>830</v>
      </c>
      <c r="J963" s="61">
        <v>1248</v>
      </c>
      <c r="K963" s="62">
        <v>0</v>
      </c>
      <c r="L963" s="62">
        <v>5096</v>
      </c>
      <c r="M963" s="62">
        <v>3939</v>
      </c>
      <c r="N963" s="62">
        <v>507</v>
      </c>
      <c r="O963" s="62">
        <v>0</v>
      </c>
      <c r="P963" s="63">
        <v>0</v>
      </c>
      <c r="Q963" s="64">
        <f t="shared" si="717"/>
        <v>10790</v>
      </c>
    </row>
    <row r="964" spans="1:18" ht="15" customHeight="1">
      <c r="A964" s="45" t="s">
        <v>101</v>
      </c>
      <c r="B964" s="61">
        <v>59</v>
      </c>
      <c r="C964" s="62">
        <v>0</v>
      </c>
      <c r="D964" s="62">
        <v>219</v>
      </c>
      <c r="E964" s="62">
        <v>283</v>
      </c>
      <c r="F964" s="62">
        <v>77</v>
      </c>
      <c r="G964" s="62">
        <v>0</v>
      </c>
      <c r="H964" s="63">
        <v>0</v>
      </c>
      <c r="I964" s="64">
        <f t="shared" si="716"/>
        <v>638</v>
      </c>
      <c r="J964" s="61">
        <v>1888</v>
      </c>
      <c r="K964" s="62">
        <v>0</v>
      </c>
      <c r="L964" s="62">
        <v>7008</v>
      </c>
      <c r="M964" s="62">
        <v>9056</v>
      </c>
      <c r="N964" s="62">
        <v>2464</v>
      </c>
      <c r="O964" s="62">
        <v>0</v>
      </c>
      <c r="P964" s="63">
        <v>0</v>
      </c>
      <c r="Q964" s="64">
        <f t="shared" si="717"/>
        <v>20416</v>
      </c>
    </row>
    <row r="965" spans="1:18" ht="15" customHeight="1">
      <c r="A965" s="45" t="s">
        <v>102</v>
      </c>
      <c r="B965" s="61">
        <v>40</v>
      </c>
      <c r="C965" s="62">
        <v>0</v>
      </c>
      <c r="D965" s="62">
        <v>205</v>
      </c>
      <c r="E965" s="62">
        <v>196</v>
      </c>
      <c r="F965" s="62">
        <v>35</v>
      </c>
      <c r="G965" s="62">
        <v>0</v>
      </c>
      <c r="H965" s="63">
        <v>0</v>
      </c>
      <c r="I965" s="64">
        <f t="shared" si="716"/>
        <v>476</v>
      </c>
      <c r="J965" s="61">
        <v>640</v>
      </c>
      <c r="K965" s="62">
        <v>0</v>
      </c>
      <c r="L965" s="62">
        <v>3280</v>
      </c>
      <c r="M965" s="62">
        <v>3136</v>
      </c>
      <c r="N965" s="62">
        <v>560</v>
      </c>
      <c r="O965" s="62">
        <v>0</v>
      </c>
      <c r="P965" s="63">
        <v>0</v>
      </c>
      <c r="Q965" s="64">
        <f t="shared" si="717"/>
        <v>7616</v>
      </c>
    </row>
    <row r="966" spans="1:18" ht="15" customHeight="1">
      <c r="A966" s="45" t="s">
        <v>103</v>
      </c>
      <c r="B966" s="61">
        <v>14</v>
      </c>
      <c r="C966" s="62">
        <v>0</v>
      </c>
      <c r="D966" s="62">
        <v>195</v>
      </c>
      <c r="E966" s="62">
        <v>188</v>
      </c>
      <c r="F966" s="62">
        <v>63</v>
      </c>
      <c r="G966" s="62">
        <v>0</v>
      </c>
      <c r="H966" s="63">
        <v>0</v>
      </c>
      <c r="I966" s="64">
        <f t="shared" si="716"/>
        <v>460</v>
      </c>
      <c r="J966" s="61">
        <v>756</v>
      </c>
      <c r="K966" s="62">
        <v>0</v>
      </c>
      <c r="L966" s="62">
        <v>10530</v>
      </c>
      <c r="M966" s="62">
        <v>10152</v>
      </c>
      <c r="N966" s="62">
        <v>3402</v>
      </c>
      <c r="O966" s="62">
        <v>0</v>
      </c>
      <c r="P966" s="63">
        <v>0</v>
      </c>
      <c r="Q966" s="64">
        <f t="shared" si="717"/>
        <v>24840</v>
      </c>
    </row>
    <row r="967" spans="1:18" ht="15" customHeight="1" thickBot="1">
      <c r="A967" s="65" t="s">
        <v>104</v>
      </c>
      <c r="B967" s="50">
        <v>5</v>
      </c>
      <c r="C967" s="51">
        <v>0</v>
      </c>
      <c r="D967" s="51">
        <v>145</v>
      </c>
      <c r="E967" s="51">
        <v>131</v>
      </c>
      <c r="F967" s="51">
        <v>24</v>
      </c>
      <c r="G967" s="51">
        <v>0</v>
      </c>
      <c r="H967" s="52">
        <v>0</v>
      </c>
      <c r="I967" s="53">
        <f t="shared" si="716"/>
        <v>305</v>
      </c>
      <c r="J967" s="50">
        <v>135</v>
      </c>
      <c r="K967" s="51">
        <v>0</v>
      </c>
      <c r="L967" s="51">
        <v>3915</v>
      </c>
      <c r="M967" s="51">
        <v>3537</v>
      </c>
      <c r="N967" s="51">
        <v>648</v>
      </c>
      <c r="O967" s="51">
        <v>0</v>
      </c>
      <c r="P967" s="52">
        <v>0</v>
      </c>
      <c r="Q967" s="53">
        <f t="shared" si="717"/>
        <v>8235</v>
      </c>
    </row>
    <row r="968" spans="1:18" s="59" customFormat="1" ht="40.5" customHeight="1" thickBot="1">
      <c r="A968" s="67" t="s">
        <v>134</v>
      </c>
      <c r="B968" s="68">
        <f>B951+B948+B931+B928+B925+B922+B919+B916+B907+B904+B901+B896+B893+B890+B887+B878+B875+B872+B867+B864</f>
        <v>112329</v>
      </c>
      <c r="C968" s="69">
        <f t="shared" ref="C968:Q968" si="718">C951+C948+C931+C928+C925+C922+C919+C916+C907+C904+C901+C896+C893+C890+C887+C878+C875+C872+C867+C864</f>
        <v>9026</v>
      </c>
      <c r="D968" s="69">
        <f t="shared" si="718"/>
        <v>1479671</v>
      </c>
      <c r="E968" s="69">
        <f t="shared" si="718"/>
        <v>328479</v>
      </c>
      <c r="F968" s="69">
        <f t="shared" si="718"/>
        <v>108404</v>
      </c>
      <c r="G968" s="69">
        <f t="shared" si="718"/>
        <v>0</v>
      </c>
      <c r="H968" s="70">
        <f t="shared" si="718"/>
        <v>4998</v>
      </c>
      <c r="I968" s="71">
        <f t="shared" si="718"/>
        <v>2042907</v>
      </c>
      <c r="J968" s="68">
        <f t="shared" si="718"/>
        <v>789205.3</v>
      </c>
      <c r="K968" s="69">
        <f t="shared" si="718"/>
        <v>806418</v>
      </c>
      <c r="L968" s="69">
        <f t="shared" si="718"/>
        <v>3353844.6</v>
      </c>
      <c r="M968" s="69">
        <f t="shared" si="718"/>
        <v>2413190.7000000002</v>
      </c>
      <c r="N968" s="69">
        <f t="shared" si="718"/>
        <v>1421928.8</v>
      </c>
      <c r="O968" s="69">
        <f t="shared" si="718"/>
        <v>0</v>
      </c>
      <c r="P968" s="70">
        <f t="shared" si="718"/>
        <v>4015</v>
      </c>
      <c r="Q968" s="71">
        <f t="shared" si="718"/>
        <v>8788602.4000000004</v>
      </c>
      <c r="R968" s="72"/>
    </row>
    <row r="969" spans="1:18" s="39" customFormat="1" ht="100.5" customHeight="1" thickBot="1">
      <c r="A969" s="33" t="s">
        <v>135</v>
      </c>
      <c r="B969" s="34" t="s">
        <v>119</v>
      </c>
      <c r="C969" s="35" t="s">
        <v>120</v>
      </c>
      <c r="D969" s="35" t="s">
        <v>121</v>
      </c>
      <c r="E969" s="35" t="s">
        <v>122</v>
      </c>
      <c r="F969" s="35" t="s">
        <v>123</v>
      </c>
      <c r="G969" s="35" t="s">
        <v>124</v>
      </c>
      <c r="H969" s="36" t="s">
        <v>125</v>
      </c>
      <c r="I969" s="37" t="s">
        <v>126</v>
      </c>
      <c r="J969" s="34" t="s">
        <v>127</v>
      </c>
      <c r="K969" s="34" t="s">
        <v>128</v>
      </c>
      <c r="L969" s="34" t="s">
        <v>129</v>
      </c>
      <c r="M969" s="34" t="s">
        <v>130</v>
      </c>
      <c r="N969" s="34" t="s">
        <v>131</v>
      </c>
      <c r="O969" s="34" t="s">
        <v>132</v>
      </c>
      <c r="P969" s="38" t="s">
        <v>133</v>
      </c>
      <c r="Q969" s="37" t="s">
        <v>126</v>
      </c>
    </row>
    <row r="970" spans="1:18" s="59" customFormat="1" ht="16.5" customHeight="1" thickBot="1">
      <c r="A970" s="54" t="s">
        <v>2</v>
      </c>
      <c r="B970" s="55">
        <f>SUM(B971:B972)</f>
        <v>314</v>
      </c>
      <c r="C970" s="56">
        <f t="shared" ref="C970:Q970" si="719">SUM(C971:C972)</f>
        <v>233</v>
      </c>
      <c r="D970" s="56">
        <f t="shared" si="719"/>
        <v>0</v>
      </c>
      <c r="E970" s="56">
        <f t="shared" si="719"/>
        <v>814</v>
      </c>
      <c r="F970" s="56">
        <f t="shared" si="719"/>
        <v>344</v>
      </c>
      <c r="G970" s="56">
        <f t="shared" si="719"/>
        <v>0</v>
      </c>
      <c r="H970" s="57">
        <f t="shared" si="719"/>
        <v>0</v>
      </c>
      <c r="I970" s="58">
        <f t="shared" si="719"/>
        <v>1705</v>
      </c>
      <c r="J970" s="55">
        <f t="shared" si="719"/>
        <v>10412</v>
      </c>
      <c r="K970" s="56">
        <f t="shared" si="719"/>
        <v>7144</v>
      </c>
      <c r="L970" s="56">
        <f t="shared" si="719"/>
        <v>0</v>
      </c>
      <c r="M970" s="56">
        <f t="shared" si="719"/>
        <v>28367</v>
      </c>
      <c r="N970" s="56">
        <f t="shared" si="719"/>
        <v>11704</v>
      </c>
      <c r="O970" s="56">
        <f t="shared" si="719"/>
        <v>0</v>
      </c>
      <c r="P970" s="57">
        <f t="shared" si="719"/>
        <v>0</v>
      </c>
      <c r="Q970" s="58">
        <f t="shared" si="719"/>
        <v>57627</v>
      </c>
    </row>
    <row r="971" spans="1:18" ht="18" customHeight="1">
      <c r="A971" s="45" t="s">
        <v>3</v>
      </c>
      <c r="B971" s="46">
        <v>234</v>
      </c>
      <c r="C971" s="47">
        <v>143</v>
      </c>
      <c r="D971" s="47">
        <v>0</v>
      </c>
      <c r="E971" s="47">
        <v>679</v>
      </c>
      <c r="F971" s="47">
        <v>272</v>
      </c>
      <c r="G971" s="47">
        <v>0</v>
      </c>
      <c r="H971" s="48">
        <v>0</v>
      </c>
      <c r="I971" s="49">
        <f>SUM(B971:H971)</f>
        <v>1328</v>
      </c>
      <c r="J971" s="46">
        <v>8892</v>
      </c>
      <c r="K971" s="47">
        <v>5434</v>
      </c>
      <c r="L971" s="47">
        <v>0</v>
      </c>
      <c r="M971" s="47">
        <v>25802</v>
      </c>
      <c r="N971" s="47">
        <v>10336</v>
      </c>
      <c r="O971" s="47">
        <v>0</v>
      </c>
      <c r="P971" s="48">
        <v>0</v>
      </c>
      <c r="Q971" s="49">
        <f>SUM(J971:P971)</f>
        <v>50464</v>
      </c>
    </row>
    <row r="972" spans="1:18" ht="18" customHeight="1" thickBot="1">
      <c r="A972" s="45" t="s">
        <v>4</v>
      </c>
      <c r="B972" s="50">
        <v>80</v>
      </c>
      <c r="C972" s="51">
        <v>90</v>
      </c>
      <c r="D972" s="51">
        <v>0</v>
      </c>
      <c r="E972" s="51">
        <v>135</v>
      </c>
      <c r="F972" s="51">
        <v>72</v>
      </c>
      <c r="G972" s="51">
        <v>0</v>
      </c>
      <c r="H972" s="52">
        <v>0</v>
      </c>
      <c r="I972" s="53">
        <f>SUM(B972:H972)</f>
        <v>377</v>
      </c>
      <c r="J972" s="50">
        <v>1520</v>
      </c>
      <c r="K972" s="51">
        <v>1710</v>
      </c>
      <c r="L972" s="51">
        <v>0</v>
      </c>
      <c r="M972" s="51">
        <v>2565</v>
      </c>
      <c r="N972" s="51">
        <v>1368</v>
      </c>
      <c r="O972" s="51">
        <v>0</v>
      </c>
      <c r="P972" s="52">
        <v>0</v>
      </c>
      <c r="Q972" s="53">
        <f>SUM(J972:P972)</f>
        <v>7163</v>
      </c>
    </row>
    <row r="973" spans="1:18" s="59" customFormat="1" ht="16.5" customHeight="1" thickBot="1">
      <c r="A973" s="54" t="s">
        <v>5</v>
      </c>
      <c r="B973" s="55">
        <f>SUM(B974:B977)</f>
        <v>1859</v>
      </c>
      <c r="C973" s="56">
        <f t="shared" ref="C973:Q973" si="720">SUM(C974:C977)</f>
        <v>1838</v>
      </c>
      <c r="D973" s="56">
        <f t="shared" si="720"/>
        <v>0</v>
      </c>
      <c r="E973" s="56">
        <f t="shared" si="720"/>
        <v>7375</v>
      </c>
      <c r="F973" s="56">
        <f t="shared" si="720"/>
        <v>6142</v>
      </c>
      <c r="G973" s="56">
        <f t="shared" si="720"/>
        <v>0</v>
      </c>
      <c r="H973" s="57">
        <f t="shared" si="720"/>
        <v>0</v>
      </c>
      <c r="I973" s="58">
        <f t="shared" si="720"/>
        <v>17214</v>
      </c>
      <c r="J973" s="55">
        <f t="shared" si="720"/>
        <v>156039</v>
      </c>
      <c r="K973" s="56">
        <f t="shared" si="720"/>
        <v>156078</v>
      </c>
      <c r="L973" s="56">
        <f t="shared" si="720"/>
        <v>0</v>
      </c>
      <c r="M973" s="56">
        <f t="shared" si="720"/>
        <v>661148</v>
      </c>
      <c r="N973" s="56">
        <f t="shared" si="720"/>
        <v>530918</v>
      </c>
      <c r="O973" s="56">
        <f t="shared" si="720"/>
        <v>0</v>
      </c>
      <c r="P973" s="57">
        <f t="shared" si="720"/>
        <v>0</v>
      </c>
      <c r="Q973" s="58">
        <f t="shared" si="720"/>
        <v>1504183</v>
      </c>
    </row>
    <row r="974" spans="1:18" ht="19.5" customHeight="1">
      <c r="A974" s="60" t="s">
        <v>6</v>
      </c>
      <c r="B974" s="46">
        <v>434</v>
      </c>
      <c r="C974" s="47">
        <v>544</v>
      </c>
      <c r="D974" s="47">
        <v>0</v>
      </c>
      <c r="E974" s="47">
        <v>1446</v>
      </c>
      <c r="F974" s="47">
        <v>1347</v>
      </c>
      <c r="G974" s="47">
        <v>0</v>
      </c>
      <c r="H974" s="48">
        <v>0</v>
      </c>
      <c r="I974" s="49">
        <f>SUM(B974:H974)</f>
        <v>3771</v>
      </c>
      <c r="J974" s="46">
        <v>32116</v>
      </c>
      <c r="K974" s="47">
        <v>40256</v>
      </c>
      <c r="L974" s="47">
        <v>0</v>
      </c>
      <c r="M974" s="47">
        <v>107004</v>
      </c>
      <c r="N974" s="47">
        <v>99678</v>
      </c>
      <c r="O974" s="47">
        <v>0</v>
      </c>
      <c r="P974" s="48">
        <v>0</v>
      </c>
      <c r="Q974" s="49">
        <f>SUM(J974:P974)</f>
        <v>279054</v>
      </c>
    </row>
    <row r="975" spans="1:18" ht="19.5" customHeight="1">
      <c r="A975" s="60" t="s">
        <v>7</v>
      </c>
      <c r="B975" s="61">
        <v>79</v>
      </c>
      <c r="C975" s="62">
        <v>86</v>
      </c>
      <c r="D975" s="62">
        <v>0</v>
      </c>
      <c r="E975" s="62">
        <v>222</v>
      </c>
      <c r="F975" s="62">
        <v>395</v>
      </c>
      <c r="G975" s="62">
        <v>0</v>
      </c>
      <c r="H975" s="63">
        <v>0</v>
      </c>
      <c r="I975" s="64">
        <f>SUM(B975:H975)</f>
        <v>782</v>
      </c>
      <c r="J975" s="61">
        <v>2923</v>
      </c>
      <c r="K975" s="62">
        <v>3182</v>
      </c>
      <c r="L975" s="62">
        <v>0</v>
      </c>
      <c r="M975" s="62">
        <v>8214</v>
      </c>
      <c r="N975" s="62">
        <v>14615</v>
      </c>
      <c r="O975" s="62">
        <v>0</v>
      </c>
      <c r="P975" s="63">
        <v>0</v>
      </c>
      <c r="Q975" s="64">
        <f>SUM(J975:P975)</f>
        <v>28934</v>
      </c>
    </row>
    <row r="976" spans="1:18" ht="19.5" customHeight="1">
      <c r="A976" s="45" t="s">
        <v>8</v>
      </c>
      <c r="B976" s="61">
        <v>854</v>
      </c>
      <c r="C976" s="62">
        <v>840</v>
      </c>
      <c r="D976" s="62">
        <v>0</v>
      </c>
      <c r="E976" s="62">
        <v>4219</v>
      </c>
      <c r="F976" s="62">
        <v>3175</v>
      </c>
      <c r="G976" s="62">
        <v>0</v>
      </c>
      <c r="H976" s="63">
        <v>0</v>
      </c>
      <c r="I976" s="64">
        <f>SUM(B976:H976)</f>
        <v>9088</v>
      </c>
      <c r="J976" s="61">
        <v>93940</v>
      </c>
      <c r="K976" s="62">
        <v>92400</v>
      </c>
      <c r="L976" s="62">
        <v>0</v>
      </c>
      <c r="M976" s="62">
        <v>464090</v>
      </c>
      <c r="N976" s="62">
        <v>349250</v>
      </c>
      <c r="O976" s="62">
        <v>0</v>
      </c>
      <c r="P976" s="63">
        <v>0</v>
      </c>
      <c r="Q976" s="64">
        <f>SUM(J976:P976)</f>
        <v>999680</v>
      </c>
    </row>
    <row r="977" spans="1:17" ht="19.5" customHeight="1" thickBot="1">
      <c r="A977" s="45" t="s">
        <v>9</v>
      </c>
      <c r="B977" s="61">
        <v>492</v>
      </c>
      <c r="C977" s="62">
        <v>368</v>
      </c>
      <c r="D977" s="62">
        <v>0</v>
      </c>
      <c r="E977" s="62">
        <v>1488</v>
      </c>
      <c r="F977" s="62">
        <v>1225</v>
      </c>
      <c r="G977" s="62">
        <v>0</v>
      </c>
      <c r="H977" s="63">
        <v>0</v>
      </c>
      <c r="I977" s="64">
        <f>SUM(B977:H977)</f>
        <v>3573</v>
      </c>
      <c r="J977" s="61">
        <v>27060</v>
      </c>
      <c r="K977" s="62">
        <v>20240</v>
      </c>
      <c r="L977" s="62">
        <v>0</v>
      </c>
      <c r="M977" s="62">
        <v>81840</v>
      </c>
      <c r="N977" s="62">
        <v>67375</v>
      </c>
      <c r="O977" s="62">
        <v>0</v>
      </c>
      <c r="P977" s="63">
        <v>0</v>
      </c>
      <c r="Q977" s="64">
        <f>SUM(J977:P977)</f>
        <v>196515</v>
      </c>
    </row>
    <row r="978" spans="1:17" s="59" customFormat="1" ht="16.5" customHeight="1" thickBot="1">
      <c r="A978" s="54" t="s">
        <v>10</v>
      </c>
      <c r="B978" s="55">
        <f>SUM(B979:B980)</f>
        <v>27</v>
      </c>
      <c r="C978" s="56">
        <f t="shared" ref="C978:Q978" si="721">SUM(C979:C980)</f>
        <v>70</v>
      </c>
      <c r="D978" s="56">
        <f t="shared" si="721"/>
        <v>0</v>
      </c>
      <c r="E978" s="56">
        <f t="shared" si="721"/>
        <v>156</v>
      </c>
      <c r="F978" s="56">
        <f t="shared" si="721"/>
        <v>103</v>
      </c>
      <c r="G978" s="56">
        <f t="shared" si="721"/>
        <v>0</v>
      </c>
      <c r="H978" s="57">
        <f t="shared" si="721"/>
        <v>0</v>
      </c>
      <c r="I978" s="58">
        <f t="shared" si="721"/>
        <v>356</v>
      </c>
      <c r="J978" s="55">
        <f t="shared" si="721"/>
        <v>3848</v>
      </c>
      <c r="K978" s="56">
        <f t="shared" si="721"/>
        <v>11024</v>
      </c>
      <c r="L978" s="56">
        <f t="shared" si="721"/>
        <v>0</v>
      </c>
      <c r="M978" s="56">
        <f t="shared" si="721"/>
        <v>23192</v>
      </c>
      <c r="N978" s="56">
        <f t="shared" si="721"/>
        <v>15288</v>
      </c>
      <c r="O978" s="56">
        <f t="shared" si="721"/>
        <v>0</v>
      </c>
      <c r="P978" s="57">
        <f t="shared" si="721"/>
        <v>0</v>
      </c>
      <c r="Q978" s="58">
        <f t="shared" si="721"/>
        <v>53352</v>
      </c>
    </row>
    <row r="979" spans="1:17" ht="17.25" customHeight="1">
      <c r="A979" s="60" t="s">
        <v>11</v>
      </c>
      <c r="B979" s="61">
        <v>10</v>
      </c>
      <c r="C979" s="62">
        <v>36</v>
      </c>
      <c r="D979" s="62">
        <v>0</v>
      </c>
      <c r="E979" s="62">
        <v>67</v>
      </c>
      <c r="F979" s="62">
        <v>44</v>
      </c>
      <c r="G979" s="62">
        <v>0</v>
      </c>
      <c r="H979" s="63">
        <v>0</v>
      </c>
      <c r="I979" s="64">
        <f>SUM(B979:H979)</f>
        <v>157</v>
      </c>
      <c r="J979" s="61">
        <v>2080</v>
      </c>
      <c r="K979" s="62">
        <v>7488</v>
      </c>
      <c r="L979" s="62">
        <v>0</v>
      </c>
      <c r="M979" s="62">
        <v>13936</v>
      </c>
      <c r="N979" s="62">
        <v>9152</v>
      </c>
      <c r="O979" s="62">
        <v>0</v>
      </c>
      <c r="P979" s="63">
        <v>0</v>
      </c>
      <c r="Q979" s="64">
        <f>SUM(J979:P979)</f>
        <v>32656</v>
      </c>
    </row>
    <row r="980" spans="1:17" ht="17.25" customHeight="1" thickBot="1">
      <c r="A980" s="60" t="s">
        <v>12</v>
      </c>
      <c r="B980" s="61">
        <v>17</v>
      </c>
      <c r="C980" s="62">
        <v>34</v>
      </c>
      <c r="D980" s="62">
        <v>0</v>
      </c>
      <c r="E980" s="62">
        <v>89</v>
      </c>
      <c r="F980" s="62">
        <v>59</v>
      </c>
      <c r="G980" s="62">
        <v>0</v>
      </c>
      <c r="H980" s="63">
        <v>0</v>
      </c>
      <c r="I980" s="64">
        <f>SUM(B980:H980)</f>
        <v>199</v>
      </c>
      <c r="J980" s="61">
        <v>1768</v>
      </c>
      <c r="K980" s="62">
        <v>3536</v>
      </c>
      <c r="L980" s="62">
        <v>0</v>
      </c>
      <c r="M980" s="62">
        <v>9256</v>
      </c>
      <c r="N980" s="62">
        <v>6136</v>
      </c>
      <c r="O980" s="62">
        <v>0</v>
      </c>
      <c r="P980" s="63">
        <v>0</v>
      </c>
      <c r="Q980" s="64">
        <f>SUM(J980:P980)</f>
        <v>20696</v>
      </c>
    </row>
    <row r="981" spans="1:17" s="59" customFormat="1" ht="16.5" customHeight="1" thickBot="1">
      <c r="A981" s="54" t="s">
        <v>13</v>
      </c>
      <c r="B981" s="55">
        <f>SUM(B982:B983)</f>
        <v>32</v>
      </c>
      <c r="C981" s="56">
        <f t="shared" ref="C981:Q981" si="722">SUM(C982:C983)</f>
        <v>83</v>
      </c>
      <c r="D981" s="56">
        <f t="shared" si="722"/>
        <v>0</v>
      </c>
      <c r="E981" s="56">
        <f t="shared" si="722"/>
        <v>182</v>
      </c>
      <c r="F981" s="56">
        <f t="shared" si="722"/>
        <v>161</v>
      </c>
      <c r="G981" s="56">
        <f t="shared" si="722"/>
        <v>0</v>
      </c>
      <c r="H981" s="57">
        <f t="shared" si="722"/>
        <v>0</v>
      </c>
      <c r="I981" s="58">
        <f t="shared" si="722"/>
        <v>458</v>
      </c>
      <c r="J981" s="55">
        <f t="shared" si="722"/>
        <v>6644</v>
      </c>
      <c r="K981" s="56">
        <f t="shared" si="722"/>
        <v>19177</v>
      </c>
      <c r="L981" s="56">
        <f t="shared" si="722"/>
        <v>0</v>
      </c>
      <c r="M981" s="56">
        <f t="shared" si="722"/>
        <v>39562</v>
      </c>
      <c r="N981" s="56">
        <f t="shared" si="722"/>
        <v>36693</v>
      </c>
      <c r="O981" s="56">
        <f t="shared" si="722"/>
        <v>0</v>
      </c>
      <c r="P981" s="57">
        <f t="shared" si="722"/>
        <v>0</v>
      </c>
      <c r="Q981" s="58">
        <f t="shared" si="722"/>
        <v>102076</v>
      </c>
    </row>
    <row r="982" spans="1:17" ht="17.25" customHeight="1">
      <c r="A982" s="60" t="s">
        <v>14</v>
      </c>
      <c r="B982" s="61">
        <v>12</v>
      </c>
      <c r="C982" s="62">
        <v>44</v>
      </c>
      <c r="D982" s="62">
        <v>0</v>
      </c>
      <c r="E982" s="62">
        <v>80</v>
      </c>
      <c r="F982" s="62">
        <v>82</v>
      </c>
      <c r="G982" s="62">
        <v>0</v>
      </c>
      <c r="H982" s="63">
        <v>0</v>
      </c>
      <c r="I982" s="64">
        <f>SUM(B982:H982)</f>
        <v>218</v>
      </c>
      <c r="J982" s="61">
        <v>3624</v>
      </c>
      <c r="K982" s="62">
        <v>13288</v>
      </c>
      <c r="L982" s="62">
        <v>0</v>
      </c>
      <c r="M982" s="62">
        <v>24160</v>
      </c>
      <c r="N982" s="62">
        <v>24764</v>
      </c>
      <c r="O982" s="62">
        <v>0</v>
      </c>
      <c r="P982" s="63">
        <v>0</v>
      </c>
      <c r="Q982" s="64">
        <f>SUM(J982:P982)</f>
        <v>65836</v>
      </c>
    </row>
    <row r="983" spans="1:17" ht="17.25" customHeight="1" thickBot="1">
      <c r="A983" s="60" t="s">
        <v>15</v>
      </c>
      <c r="B983" s="61">
        <v>20</v>
      </c>
      <c r="C983" s="62">
        <v>39</v>
      </c>
      <c r="D983" s="62">
        <v>0</v>
      </c>
      <c r="E983" s="62">
        <v>102</v>
      </c>
      <c r="F983" s="62">
        <v>79</v>
      </c>
      <c r="G983" s="62">
        <v>0</v>
      </c>
      <c r="H983" s="63">
        <v>0</v>
      </c>
      <c r="I983" s="64">
        <f>SUM(B983:H983)</f>
        <v>240</v>
      </c>
      <c r="J983" s="61">
        <v>3020</v>
      </c>
      <c r="K983" s="62">
        <v>5889</v>
      </c>
      <c r="L983" s="62">
        <v>0</v>
      </c>
      <c r="M983" s="62">
        <v>15402</v>
      </c>
      <c r="N983" s="62">
        <v>11929</v>
      </c>
      <c r="O983" s="62">
        <v>0</v>
      </c>
      <c r="P983" s="63">
        <v>0</v>
      </c>
      <c r="Q983" s="64">
        <f>SUM(J983:P983)</f>
        <v>36240</v>
      </c>
    </row>
    <row r="984" spans="1:17" s="59" customFormat="1" ht="16.5" customHeight="1" thickBot="1">
      <c r="A984" s="54" t="s">
        <v>16</v>
      </c>
      <c r="B984" s="55">
        <f>SUM(B985:B992)</f>
        <v>24</v>
      </c>
      <c r="C984" s="56">
        <f t="shared" ref="C984:Q984" si="723">SUM(C985:C992)</f>
        <v>68</v>
      </c>
      <c r="D984" s="56">
        <f t="shared" si="723"/>
        <v>0</v>
      </c>
      <c r="E984" s="56">
        <f t="shared" si="723"/>
        <v>182</v>
      </c>
      <c r="F984" s="56">
        <f t="shared" si="723"/>
        <v>59</v>
      </c>
      <c r="G984" s="56">
        <f t="shared" si="723"/>
        <v>0</v>
      </c>
      <c r="H984" s="57">
        <f t="shared" si="723"/>
        <v>0</v>
      </c>
      <c r="I984" s="58">
        <f t="shared" si="723"/>
        <v>333</v>
      </c>
      <c r="J984" s="55">
        <f t="shared" si="723"/>
        <v>5552</v>
      </c>
      <c r="K984" s="56">
        <f t="shared" si="723"/>
        <v>17110</v>
      </c>
      <c r="L984" s="56">
        <f t="shared" si="723"/>
        <v>0</v>
      </c>
      <c r="M984" s="56">
        <f t="shared" si="723"/>
        <v>45039</v>
      </c>
      <c r="N984" s="56">
        <f t="shared" si="723"/>
        <v>14999</v>
      </c>
      <c r="O984" s="56">
        <f t="shared" si="723"/>
        <v>0</v>
      </c>
      <c r="P984" s="57">
        <f t="shared" si="723"/>
        <v>0</v>
      </c>
      <c r="Q984" s="58">
        <f t="shared" si="723"/>
        <v>82700</v>
      </c>
    </row>
    <row r="985" spans="1:17" ht="18" customHeight="1">
      <c r="A985" s="45" t="s">
        <v>17</v>
      </c>
      <c r="B985" s="61">
        <v>4</v>
      </c>
      <c r="C985" s="62">
        <v>4</v>
      </c>
      <c r="D985" s="62">
        <v>0</v>
      </c>
      <c r="E985" s="62">
        <v>7</v>
      </c>
      <c r="F985" s="62">
        <v>8</v>
      </c>
      <c r="G985" s="62">
        <v>0</v>
      </c>
      <c r="H985" s="63">
        <v>0</v>
      </c>
      <c r="I985" s="64">
        <f t="shared" ref="I985:I992" si="724">SUM(B985:H985)</f>
        <v>23</v>
      </c>
      <c r="J985" s="61">
        <v>1040</v>
      </c>
      <c r="K985" s="62">
        <v>1040</v>
      </c>
      <c r="L985" s="62">
        <v>0</v>
      </c>
      <c r="M985" s="62">
        <v>1820</v>
      </c>
      <c r="N985" s="62">
        <v>2080</v>
      </c>
      <c r="O985" s="62">
        <v>0</v>
      </c>
      <c r="P985" s="63">
        <v>0</v>
      </c>
      <c r="Q985" s="64">
        <f t="shared" ref="Q985:Q992" si="725">SUM(J985:P985)</f>
        <v>5980</v>
      </c>
    </row>
    <row r="986" spans="1:17" ht="18" customHeight="1">
      <c r="A986" s="45" t="s">
        <v>18</v>
      </c>
      <c r="B986" s="61">
        <v>1</v>
      </c>
      <c r="C986" s="62">
        <v>4</v>
      </c>
      <c r="D986" s="62">
        <v>0</v>
      </c>
      <c r="E986" s="62">
        <v>8</v>
      </c>
      <c r="F986" s="62">
        <v>3</v>
      </c>
      <c r="G986" s="62">
        <v>0</v>
      </c>
      <c r="H986" s="63">
        <v>0</v>
      </c>
      <c r="I986" s="64">
        <f t="shared" si="724"/>
        <v>16</v>
      </c>
      <c r="J986" s="61">
        <v>130</v>
      </c>
      <c r="K986" s="62">
        <v>520</v>
      </c>
      <c r="L986" s="62">
        <v>0</v>
      </c>
      <c r="M986" s="62">
        <v>1040</v>
      </c>
      <c r="N986" s="62">
        <v>390</v>
      </c>
      <c r="O986" s="62">
        <v>0</v>
      </c>
      <c r="P986" s="63">
        <v>0</v>
      </c>
      <c r="Q986" s="64">
        <f t="shared" si="725"/>
        <v>2080</v>
      </c>
    </row>
    <row r="987" spans="1:17" ht="18" customHeight="1">
      <c r="A987" s="45" t="s">
        <v>19</v>
      </c>
      <c r="B987" s="61">
        <v>0</v>
      </c>
      <c r="C987" s="62">
        <v>3</v>
      </c>
      <c r="D987" s="62">
        <v>0</v>
      </c>
      <c r="E987" s="62">
        <v>11</v>
      </c>
      <c r="F987" s="62">
        <v>6</v>
      </c>
      <c r="G987" s="62">
        <v>0</v>
      </c>
      <c r="H987" s="63">
        <v>0</v>
      </c>
      <c r="I987" s="64">
        <f t="shared" si="724"/>
        <v>20</v>
      </c>
      <c r="J987" s="61">
        <v>0</v>
      </c>
      <c r="K987" s="62">
        <v>1200</v>
      </c>
      <c r="L987" s="62">
        <v>0</v>
      </c>
      <c r="M987" s="62">
        <v>4400</v>
      </c>
      <c r="N987" s="62">
        <v>2400</v>
      </c>
      <c r="O987" s="62">
        <v>0</v>
      </c>
      <c r="P987" s="63">
        <v>0</v>
      </c>
      <c r="Q987" s="64">
        <f t="shared" si="725"/>
        <v>8000</v>
      </c>
    </row>
    <row r="988" spans="1:17" ht="18" customHeight="1">
      <c r="A988" s="45" t="s">
        <v>20</v>
      </c>
      <c r="B988" s="61">
        <v>10</v>
      </c>
      <c r="C988" s="62">
        <v>16</v>
      </c>
      <c r="D988" s="62">
        <v>0</v>
      </c>
      <c r="E988" s="62">
        <v>52</v>
      </c>
      <c r="F988" s="62">
        <v>12</v>
      </c>
      <c r="G988" s="62">
        <v>0</v>
      </c>
      <c r="H988" s="63">
        <v>0</v>
      </c>
      <c r="I988" s="64">
        <f t="shared" si="724"/>
        <v>90</v>
      </c>
      <c r="J988" s="61">
        <v>2000</v>
      </c>
      <c r="K988" s="62">
        <v>3200</v>
      </c>
      <c r="L988" s="62">
        <v>0</v>
      </c>
      <c r="M988" s="62">
        <v>10400</v>
      </c>
      <c r="N988" s="62">
        <v>2400</v>
      </c>
      <c r="O988" s="62">
        <v>0</v>
      </c>
      <c r="P988" s="63">
        <v>0</v>
      </c>
      <c r="Q988" s="64">
        <f t="shared" si="725"/>
        <v>18000</v>
      </c>
    </row>
    <row r="989" spans="1:17" ht="18" customHeight="1">
      <c r="A989" s="45" t="s">
        <v>21</v>
      </c>
      <c r="B989" s="61">
        <v>2</v>
      </c>
      <c r="C989" s="62">
        <v>11</v>
      </c>
      <c r="D989" s="62">
        <v>0</v>
      </c>
      <c r="E989" s="62">
        <v>11</v>
      </c>
      <c r="F989" s="62">
        <v>6</v>
      </c>
      <c r="G989" s="62">
        <v>0</v>
      </c>
      <c r="H989" s="63">
        <v>0</v>
      </c>
      <c r="I989" s="64">
        <f t="shared" si="724"/>
        <v>30</v>
      </c>
      <c r="J989" s="61">
        <v>608</v>
      </c>
      <c r="K989" s="62">
        <v>3344</v>
      </c>
      <c r="L989" s="62">
        <v>0</v>
      </c>
      <c r="M989" s="62">
        <v>3344</v>
      </c>
      <c r="N989" s="62">
        <v>1824</v>
      </c>
      <c r="O989" s="62">
        <v>0</v>
      </c>
      <c r="P989" s="63">
        <v>0</v>
      </c>
      <c r="Q989" s="64">
        <f t="shared" si="725"/>
        <v>9120</v>
      </c>
    </row>
    <row r="990" spans="1:17" ht="18" customHeight="1">
      <c r="A990" s="45" t="s">
        <v>22</v>
      </c>
      <c r="B990" s="61">
        <v>2</v>
      </c>
      <c r="C990" s="62">
        <v>3</v>
      </c>
      <c r="D990" s="62">
        <v>0</v>
      </c>
      <c r="E990" s="62">
        <v>5</v>
      </c>
      <c r="F990" s="62">
        <v>5</v>
      </c>
      <c r="G990" s="62">
        <v>0</v>
      </c>
      <c r="H990" s="63">
        <v>0</v>
      </c>
      <c r="I990" s="64">
        <f t="shared" si="724"/>
        <v>15</v>
      </c>
      <c r="J990" s="61">
        <v>304</v>
      </c>
      <c r="K990" s="62">
        <v>456</v>
      </c>
      <c r="L990" s="62">
        <v>0</v>
      </c>
      <c r="M990" s="62">
        <v>760</v>
      </c>
      <c r="N990" s="62">
        <v>760</v>
      </c>
      <c r="O990" s="62">
        <v>0</v>
      </c>
      <c r="P990" s="63">
        <v>0</v>
      </c>
      <c r="Q990" s="64">
        <f t="shared" si="725"/>
        <v>2280</v>
      </c>
    </row>
    <row r="991" spans="1:17" ht="18" customHeight="1">
      <c r="A991" s="45" t="s">
        <v>23</v>
      </c>
      <c r="B991" s="61">
        <v>1</v>
      </c>
      <c r="C991" s="62">
        <v>3</v>
      </c>
      <c r="D991" s="62">
        <v>0</v>
      </c>
      <c r="E991" s="62">
        <v>7</v>
      </c>
      <c r="F991" s="62">
        <v>2</v>
      </c>
      <c r="G991" s="62">
        <v>0</v>
      </c>
      <c r="H991" s="63">
        <v>0</v>
      </c>
      <c r="I991" s="64">
        <f t="shared" si="724"/>
        <v>13</v>
      </c>
      <c r="J991" s="61">
        <v>490</v>
      </c>
      <c r="K991" s="62">
        <v>1470</v>
      </c>
      <c r="L991" s="62">
        <v>0</v>
      </c>
      <c r="M991" s="62">
        <v>3430</v>
      </c>
      <c r="N991" s="62">
        <v>980</v>
      </c>
      <c r="O991" s="62">
        <v>0</v>
      </c>
      <c r="P991" s="63">
        <v>0</v>
      </c>
      <c r="Q991" s="64">
        <f t="shared" si="725"/>
        <v>6370</v>
      </c>
    </row>
    <row r="992" spans="1:17" ht="18" customHeight="1" thickBot="1">
      <c r="A992" s="45" t="s">
        <v>24</v>
      </c>
      <c r="B992" s="61">
        <v>4</v>
      </c>
      <c r="C992" s="62">
        <v>24</v>
      </c>
      <c r="D992" s="62">
        <v>0</v>
      </c>
      <c r="E992" s="62">
        <v>81</v>
      </c>
      <c r="F992" s="62">
        <v>17</v>
      </c>
      <c r="G992" s="62">
        <v>0</v>
      </c>
      <c r="H992" s="63">
        <v>0</v>
      </c>
      <c r="I992" s="64">
        <f t="shared" si="724"/>
        <v>126</v>
      </c>
      <c r="J992" s="61">
        <v>980</v>
      </c>
      <c r="K992" s="62">
        <v>5880</v>
      </c>
      <c r="L992" s="62">
        <v>0</v>
      </c>
      <c r="M992" s="62">
        <v>19845</v>
      </c>
      <c r="N992" s="62">
        <v>4165</v>
      </c>
      <c r="O992" s="62">
        <v>0</v>
      </c>
      <c r="P992" s="63">
        <v>0</v>
      </c>
      <c r="Q992" s="64">
        <f t="shared" si="725"/>
        <v>30870</v>
      </c>
    </row>
    <row r="993" spans="1:17" s="59" customFormat="1" ht="16.5" customHeight="1" thickBot="1">
      <c r="A993" s="54" t="s">
        <v>25</v>
      </c>
      <c r="B993" s="55">
        <f>SUM(B994:B995)</f>
        <v>5</v>
      </c>
      <c r="C993" s="55">
        <f t="shared" ref="C993:Q993" si="726">SUM(C994:C995)</f>
        <v>20</v>
      </c>
      <c r="D993" s="55">
        <f t="shared" si="726"/>
        <v>0</v>
      </c>
      <c r="E993" s="55">
        <f t="shared" si="726"/>
        <v>39</v>
      </c>
      <c r="F993" s="55">
        <f t="shared" si="726"/>
        <v>36</v>
      </c>
      <c r="G993" s="55">
        <f t="shared" si="726"/>
        <v>0</v>
      </c>
      <c r="H993" s="110">
        <f t="shared" si="726"/>
        <v>0</v>
      </c>
      <c r="I993" s="58">
        <f t="shared" si="726"/>
        <v>100</v>
      </c>
      <c r="J993" s="55">
        <f t="shared" si="726"/>
        <v>1400</v>
      </c>
      <c r="K993" s="55">
        <f t="shared" si="726"/>
        <v>6720</v>
      </c>
      <c r="L993" s="55">
        <f t="shared" si="726"/>
        <v>0</v>
      </c>
      <c r="M993" s="55">
        <f t="shared" si="726"/>
        <v>14840</v>
      </c>
      <c r="N993" s="55">
        <f t="shared" si="726"/>
        <v>15400</v>
      </c>
      <c r="O993" s="55">
        <f t="shared" si="726"/>
        <v>0</v>
      </c>
      <c r="P993" s="110">
        <f t="shared" si="726"/>
        <v>0</v>
      </c>
      <c r="Q993" s="58">
        <f t="shared" si="726"/>
        <v>38360</v>
      </c>
    </row>
    <row r="994" spans="1:17" ht="18" customHeight="1">
      <c r="A994" s="60" t="s">
        <v>26</v>
      </c>
      <c r="B994" s="61">
        <v>0</v>
      </c>
      <c r="C994" s="62">
        <v>4</v>
      </c>
      <c r="D994" s="62">
        <v>0</v>
      </c>
      <c r="E994" s="62">
        <v>14</v>
      </c>
      <c r="F994" s="62">
        <v>19</v>
      </c>
      <c r="G994" s="62">
        <v>0</v>
      </c>
      <c r="H994" s="63">
        <v>0</v>
      </c>
      <c r="I994" s="64">
        <f>SUM(B994:H994)</f>
        <v>37</v>
      </c>
      <c r="J994" s="61">
        <v>0</v>
      </c>
      <c r="K994" s="62">
        <v>2240</v>
      </c>
      <c r="L994" s="62">
        <v>0</v>
      </c>
      <c r="M994" s="62">
        <v>7840</v>
      </c>
      <c r="N994" s="62">
        <v>10640</v>
      </c>
      <c r="O994" s="62">
        <v>0</v>
      </c>
      <c r="P994" s="63">
        <v>0</v>
      </c>
      <c r="Q994" s="64">
        <f>SUM(J994:P994)</f>
        <v>20720</v>
      </c>
    </row>
    <row r="995" spans="1:17" ht="18" customHeight="1" thickBot="1">
      <c r="A995" s="60" t="s">
        <v>27</v>
      </c>
      <c r="B995" s="61">
        <v>5</v>
      </c>
      <c r="C995" s="62">
        <v>16</v>
      </c>
      <c r="D995" s="62">
        <v>0</v>
      </c>
      <c r="E995" s="62">
        <v>25</v>
      </c>
      <c r="F995" s="62">
        <v>17</v>
      </c>
      <c r="G995" s="62">
        <v>0</v>
      </c>
      <c r="H995" s="63">
        <v>0</v>
      </c>
      <c r="I995" s="64">
        <f>SUM(B995:H995)</f>
        <v>63</v>
      </c>
      <c r="J995" s="61">
        <v>1400</v>
      </c>
      <c r="K995" s="62">
        <v>4480</v>
      </c>
      <c r="L995" s="62">
        <v>0</v>
      </c>
      <c r="M995" s="62">
        <v>7000</v>
      </c>
      <c r="N995" s="62">
        <v>4760</v>
      </c>
      <c r="O995" s="62">
        <v>0</v>
      </c>
      <c r="P995" s="63">
        <v>0</v>
      </c>
      <c r="Q995" s="64">
        <f>SUM(J995:P995)</f>
        <v>17640</v>
      </c>
    </row>
    <row r="996" spans="1:17" s="59" customFormat="1" ht="16.5" customHeight="1" thickBot="1">
      <c r="A996" s="54" t="s">
        <v>28</v>
      </c>
      <c r="B996" s="55">
        <f>SUM(B997:B998)</f>
        <v>0</v>
      </c>
      <c r="C996" s="56">
        <f t="shared" ref="C996:Q996" si="727">SUM(C997:C998)</f>
        <v>7</v>
      </c>
      <c r="D996" s="56">
        <f t="shared" si="727"/>
        <v>0</v>
      </c>
      <c r="E996" s="56">
        <f t="shared" si="727"/>
        <v>5</v>
      </c>
      <c r="F996" s="56">
        <f t="shared" si="727"/>
        <v>8</v>
      </c>
      <c r="G996" s="56">
        <f t="shared" si="727"/>
        <v>0</v>
      </c>
      <c r="H996" s="57">
        <f t="shared" si="727"/>
        <v>0</v>
      </c>
      <c r="I996" s="58">
        <f t="shared" si="727"/>
        <v>20</v>
      </c>
      <c r="J996" s="55">
        <f t="shared" si="727"/>
        <v>0</v>
      </c>
      <c r="K996" s="56">
        <f t="shared" si="727"/>
        <v>6300</v>
      </c>
      <c r="L996" s="56">
        <f t="shared" si="727"/>
        <v>0</v>
      </c>
      <c r="M996" s="56">
        <f t="shared" si="727"/>
        <v>4200</v>
      </c>
      <c r="N996" s="56">
        <f t="shared" si="727"/>
        <v>7350</v>
      </c>
      <c r="O996" s="56">
        <f t="shared" si="727"/>
        <v>0</v>
      </c>
      <c r="P996" s="57">
        <f t="shared" si="727"/>
        <v>0</v>
      </c>
      <c r="Q996" s="58">
        <f t="shared" si="727"/>
        <v>17850</v>
      </c>
    </row>
    <row r="997" spans="1:17" ht="18" customHeight="1">
      <c r="A997" s="60" t="s">
        <v>29</v>
      </c>
      <c r="B997" s="61">
        <v>0</v>
      </c>
      <c r="C997" s="62">
        <v>5</v>
      </c>
      <c r="D997" s="62">
        <v>0</v>
      </c>
      <c r="E997" s="62">
        <v>3</v>
      </c>
      <c r="F997" s="62">
        <v>6</v>
      </c>
      <c r="G997" s="62">
        <v>0</v>
      </c>
      <c r="H997" s="63">
        <v>0</v>
      </c>
      <c r="I997" s="64">
        <f>SUM(B997:H997)</f>
        <v>14</v>
      </c>
      <c r="J997" s="61">
        <v>0</v>
      </c>
      <c r="K997" s="62">
        <v>5250</v>
      </c>
      <c r="L997" s="62">
        <v>0</v>
      </c>
      <c r="M997" s="62">
        <v>3150</v>
      </c>
      <c r="N997" s="62">
        <v>6300</v>
      </c>
      <c r="O997" s="62">
        <v>0</v>
      </c>
      <c r="P997" s="63">
        <v>0</v>
      </c>
      <c r="Q997" s="64">
        <f>SUM(J997:P997)</f>
        <v>14700</v>
      </c>
    </row>
    <row r="998" spans="1:17" ht="18" customHeight="1" thickBot="1">
      <c r="A998" s="60" t="s">
        <v>30</v>
      </c>
      <c r="B998" s="61">
        <v>0</v>
      </c>
      <c r="C998" s="62">
        <v>2</v>
      </c>
      <c r="D998" s="62">
        <v>0</v>
      </c>
      <c r="E998" s="62">
        <v>2</v>
      </c>
      <c r="F998" s="62">
        <v>2</v>
      </c>
      <c r="G998" s="62">
        <v>0</v>
      </c>
      <c r="H998" s="63">
        <v>0</v>
      </c>
      <c r="I998" s="64">
        <f>SUM(B998:H998)</f>
        <v>6</v>
      </c>
      <c r="J998" s="61">
        <v>0</v>
      </c>
      <c r="K998" s="62">
        <v>1050</v>
      </c>
      <c r="L998" s="62">
        <v>0</v>
      </c>
      <c r="M998" s="62">
        <v>1050</v>
      </c>
      <c r="N998" s="62">
        <v>1050</v>
      </c>
      <c r="O998" s="62">
        <v>0</v>
      </c>
      <c r="P998" s="63">
        <v>0</v>
      </c>
      <c r="Q998" s="64">
        <f>SUM(J998:P998)</f>
        <v>3150</v>
      </c>
    </row>
    <row r="999" spans="1:17" s="59" customFormat="1" ht="26.25" customHeight="1" thickBot="1">
      <c r="A999" s="54" t="s">
        <v>31</v>
      </c>
      <c r="B999" s="55">
        <f>SUM(B1000:B1001)</f>
        <v>337</v>
      </c>
      <c r="C999" s="56">
        <f t="shared" ref="C999:Q999" si="728">SUM(C1000:C1001)</f>
        <v>428</v>
      </c>
      <c r="D999" s="56">
        <f t="shared" si="728"/>
        <v>0</v>
      </c>
      <c r="E999" s="56">
        <f t="shared" si="728"/>
        <v>604</v>
      </c>
      <c r="F999" s="56">
        <f t="shared" si="728"/>
        <v>252</v>
      </c>
      <c r="G999" s="56">
        <f t="shared" si="728"/>
        <v>0</v>
      </c>
      <c r="H999" s="57">
        <f t="shared" si="728"/>
        <v>0</v>
      </c>
      <c r="I999" s="58">
        <f t="shared" si="728"/>
        <v>1621</v>
      </c>
      <c r="J999" s="55">
        <f t="shared" si="728"/>
        <v>9495</v>
      </c>
      <c r="K999" s="56">
        <f t="shared" si="728"/>
        <v>12150</v>
      </c>
      <c r="L999" s="56">
        <f t="shared" si="728"/>
        <v>0</v>
      </c>
      <c r="M999" s="56">
        <f t="shared" si="728"/>
        <v>17100</v>
      </c>
      <c r="N999" s="56">
        <f t="shared" si="728"/>
        <v>7005</v>
      </c>
      <c r="O999" s="56">
        <f t="shared" si="728"/>
        <v>0</v>
      </c>
      <c r="P999" s="57">
        <f t="shared" si="728"/>
        <v>0</v>
      </c>
      <c r="Q999" s="58">
        <f t="shared" si="728"/>
        <v>45750</v>
      </c>
    </row>
    <row r="1000" spans="1:17" ht="18" customHeight="1">
      <c r="A1000" s="45" t="s">
        <v>32</v>
      </c>
      <c r="B1000" s="61">
        <v>296</v>
      </c>
      <c r="C1000" s="62">
        <v>382</v>
      </c>
      <c r="D1000" s="62">
        <v>0</v>
      </c>
      <c r="E1000" s="62">
        <v>536</v>
      </c>
      <c r="F1000" s="62">
        <v>215</v>
      </c>
      <c r="G1000" s="62">
        <v>0</v>
      </c>
      <c r="H1000" s="63">
        <v>0</v>
      </c>
      <c r="I1000" s="64">
        <f>SUM(B1000:H1000)</f>
        <v>1429</v>
      </c>
      <c r="J1000" s="61">
        <v>8880</v>
      </c>
      <c r="K1000" s="62">
        <v>11460</v>
      </c>
      <c r="L1000" s="62">
        <v>0</v>
      </c>
      <c r="M1000" s="62">
        <v>16080</v>
      </c>
      <c r="N1000" s="62">
        <v>6450</v>
      </c>
      <c r="O1000" s="62">
        <v>0</v>
      </c>
      <c r="P1000" s="63">
        <v>0</v>
      </c>
      <c r="Q1000" s="64">
        <f>SUM(J1000:P1000)</f>
        <v>42870</v>
      </c>
    </row>
    <row r="1001" spans="1:17" ht="18" customHeight="1" thickBot="1">
      <c r="A1001" s="45" t="s">
        <v>33</v>
      </c>
      <c r="B1001" s="61">
        <v>41</v>
      </c>
      <c r="C1001" s="62">
        <v>46</v>
      </c>
      <c r="D1001" s="62">
        <v>0</v>
      </c>
      <c r="E1001" s="62">
        <v>68</v>
      </c>
      <c r="F1001" s="62">
        <v>37</v>
      </c>
      <c r="G1001" s="62">
        <v>0</v>
      </c>
      <c r="H1001" s="63">
        <v>0</v>
      </c>
      <c r="I1001" s="64">
        <f>SUM(B1001:H1001)</f>
        <v>192</v>
      </c>
      <c r="J1001" s="61">
        <v>615</v>
      </c>
      <c r="K1001" s="62">
        <v>690</v>
      </c>
      <c r="L1001" s="62">
        <v>0</v>
      </c>
      <c r="M1001" s="62">
        <v>1020</v>
      </c>
      <c r="N1001" s="62">
        <v>555</v>
      </c>
      <c r="O1001" s="62">
        <v>0</v>
      </c>
      <c r="P1001" s="63">
        <v>0</v>
      </c>
      <c r="Q1001" s="64">
        <f>SUM(J1001:P1001)</f>
        <v>2880</v>
      </c>
    </row>
    <row r="1002" spans="1:17" s="59" customFormat="1" ht="26.25" customHeight="1" thickBot="1">
      <c r="A1002" s="54" t="s">
        <v>34</v>
      </c>
      <c r="B1002" s="55">
        <f>SUM(B1003:B1006)</f>
        <v>2596</v>
      </c>
      <c r="C1002" s="56">
        <f t="shared" ref="C1002:Q1002" si="729">SUM(C1003:C1006)</f>
        <v>4501</v>
      </c>
      <c r="D1002" s="56">
        <f t="shared" si="729"/>
        <v>0</v>
      </c>
      <c r="E1002" s="56">
        <f t="shared" si="729"/>
        <v>7343</v>
      </c>
      <c r="F1002" s="56">
        <f t="shared" si="729"/>
        <v>6694</v>
      </c>
      <c r="G1002" s="56">
        <f t="shared" si="729"/>
        <v>0</v>
      </c>
      <c r="H1002" s="57">
        <f t="shared" si="729"/>
        <v>0</v>
      </c>
      <c r="I1002" s="58">
        <f t="shared" si="729"/>
        <v>21134</v>
      </c>
      <c r="J1002" s="55">
        <f t="shared" si="729"/>
        <v>197715</v>
      </c>
      <c r="K1002" s="56">
        <f t="shared" si="729"/>
        <v>331470</v>
      </c>
      <c r="L1002" s="56">
        <f t="shared" si="729"/>
        <v>0</v>
      </c>
      <c r="M1002" s="56">
        <f t="shared" si="729"/>
        <v>562050</v>
      </c>
      <c r="N1002" s="56">
        <f t="shared" si="729"/>
        <v>464130</v>
      </c>
      <c r="O1002" s="56">
        <f t="shared" si="729"/>
        <v>0</v>
      </c>
      <c r="P1002" s="57">
        <f t="shared" si="729"/>
        <v>0</v>
      </c>
      <c r="Q1002" s="58">
        <f t="shared" si="729"/>
        <v>1555365</v>
      </c>
    </row>
    <row r="1003" spans="1:17" ht="18" customHeight="1">
      <c r="A1003" s="60" t="s">
        <v>35</v>
      </c>
      <c r="B1003" s="61">
        <v>776</v>
      </c>
      <c r="C1003" s="62">
        <v>1720</v>
      </c>
      <c r="D1003" s="62">
        <v>0</v>
      </c>
      <c r="E1003" s="62">
        <v>2067</v>
      </c>
      <c r="F1003" s="62">
        <v>2003</v>
      </c>
      <c r="G1003" s="62">
        <v>0</v>
      </c>
      <c r="H1003" s="63">
        <v>0</v>
      </c>
      <c r="I1003" s="64">
        <f>SUM(B1003:H1003)</f>
        <v>6566</v>
      </c>
      <c r="J1003" s="61">
        <v>46560</v>
      </c>
      <c r="K1003" s="62">
        <v>103200</v>
      </c>
      <c r="L1003" s="62">
        <v>0</v>
      </c>
      <c r="M1003" s="62">
        <v>124020</v>
      </c>
      <c r="N1003" s="62">
        <v>120180</v>
      </c>
      <c r="O1003" s="62">
        <v>0</v>
      </c>
      <c r="P1003" s="63">
        <v>0</v>
      </c>
      <c r="Q1003" s="64">
        <f>SUM(J1003:P1003)</f>
        <v>393960</v>
      </c>
    </row>
    <row r="1004" spans="1:17" ht="18" customHeight="1">
      <c r="A1004" s="60" t="s">
        <v>36</v>
      </c>
      <c r="B1004" s="61">
        <v>42</v>
      </c>
      <c r="C1004" s="62">
        <v>88</v>
      </c>
      <c r="D1004" s="62">
        <v>0</v>
      </c>
      <c r="E1004" s="62">
        <v>105</v>
      </c>
      <c r="F1004" s="62">
        <v>371</v>
      </c>
      <c r="G1004" s="62">
        <v>0</v>
      </c>
      <c r="H1004" s="63">
        <v>0</v>
      </c>
      <c r="I1004" s="64">
        <f>SUM(B1004:H1004)</f>
        <v>606</v>
      </c>
      <c r="J1004" s="61">
        <v>1260</v>
      </c>
      <c r="K1004" s="62">
        <v>2640</v>
      </c>
      <c r="L1004" s="62">
        <v>0</v>
      </c>
      <c r="M1004" s="62">
        <v>3150</v>
      </c>
      <c r="N1004" s="62">
        <v>11130</v>
      </c>
      <c r="O1004" s="62">
        <v>0</v>
      </c>
      <c r="P1004" s="63">
        <v>0</v>
      </c>
      <c r="Q1004" s="64">
        <f>SUM(J1004:P1004)</f>
        <v>18180</v>
      </c>
    </row>
    <row r="1005" spans="1:17" ht="18" customHeight="1">
      <c r="A1005" s="45" t="s">
        <v>37</v>
      </c>
      <c r="B1005" s="61">
        <v>1553</v>
      </c>
      <c r="C1005" s="62">
        <v>2321</v>
      </c>
      <c r="D1005" s="62">
        <v>0</v>
      </c>
      <c r="E1005" s="62">
        <v>4493</v>
      </c>
      <c r="F1005" s="62">
        <v>3076</v>
      </c>
      <c r="G1005" s="62">
        <v>0</v>
      </c>
      <c r="H1005" s="63">
        <v>0</v>
      </c>
      <c r="I1005" s="64">
        <f>SUM(B1005:H1005)</f>
        <v>11443</v>
      </c>
      <c r="J1005" s="61">
        <v>139770</v>
      </c>
      <c r="K1005" s="62">
        <v>208890</v>
      </c>
      <c r="L1005" s="62">
        <v>0</v>
      </c>
      <c r="M1005" s="62">
        <v>404370</v>
      </c>
      <c r="N1005" s="62">
        <v>276840</v>
      </c>
      <c r="O1005" s="62">
        <v>0</v>
      </c>
      <c r="P1005" s="63">
        <v>0</v>
      </c>
      <c r="Q1005" s="64">
        <f>SUM(J1005:P1005)</f>
        <v>1029870</v>
      </c>
    </row>
    <row r="1006" spans="1:17" ht="18" customHeight="1" thickBot="1">
      <c r="A1006" s="45" t="s">
        <v>38</v>
      </c>
      <c r="B1006" s="61">
        <v>225</v>
      </c>
      <c r="C1006" s="62">
        <v>372</v>
      </c>
      <c r="D1006" s="62">
        <v>0</v>
      </c>
      <c r="E1006" s="62">
        <v>678</v>
      </c>
      <c r="F1006" s="62">
        <v>1244</v>
      </c>
      <c r="G1006" s="62">
        <v>0</v>
      </c>
      <c r="H1006" s="63">
        <v>0</v>
      </c>
      <c r="I1006" s="64">
        <f>SUM(B1006:H1006)</f>
        <v>2519</v>
      </c>
      <c r="J1006" s="61">
        <v>10125</v>
      </c>
      <c r="K1006" s="62">
        <v>16740</v>
      </c>
      <c r="L1006" s="62">
        <v>0</v>
      </c>
      <c r="M1006" s="62">
        <v>30510</v>
      </c>
      <c r="N1006" s="62">
        <v>55980</v>
      </c>
      <c r="O1006" s="62">
        <v>0</v>
      </c>
      <c r="P1006" s="63">
        <v>0</v>
      </c>
      <c r="Q1006" s="64">
        <f>SUM(J1006:P1006)</f>
        <v>113355</v>
      </c>
    </row>
    <row r="1007" spans="1:17" s="59" customFormat="1" ht="26.25" customHeight="1" thickBot="1">
      <c r="A1007" s="54" t="s">
        <v>39</v>
      </c>
      <c r="B1007" s="55">
        <f t="shared" ref="B1007:Q1007" si="730">SUM(B1008:B1009)</f>
        <v>26</v>
      </c>
      <c r="C1007" s="56">
        <f t="shared" si="730"/>
        <v>92</v>
      </c>
      <c r="D1007" s="56">
        <f t="shared" si="730"/>
        <v>0</v>
      </c>
      <c r="E1007" s="56">
        <f t="shared" si="730"/>
        <v>101</v>
      </c>
      <c r="F1007" s="56">
        <f t="shared" si="730"/>
        <v>48</v>
      </c>
      <c r="G1007" s="56">
        <f t="shared" si="730"/>
        <v>0</v>
      </c>
      <c r="H1007" s="57">
        <f t="shared" si="730"/>
        <v>0</v>
      </c>
      <c r="I1007" s="58">
        <f t="shared" si="730"/>
        <v>267</v>
      </c>
      <c r="J1007" s="55">
        <f t="shared" si="730"/>
        <v>3910</v>
      </c>
      <c r="K1007" s="56">
        <f t="shared" si="730"/>
        <v>13770</v>
      </c>
      <c r="L1007" s="56">
        <f t="shared" si="730"/>
        <v>0</v>
      </c>
      <c r="M1007" s="56">
        <f t="shared" si="730"/>
        <v>14365</v>
      </c>
      <c r="N1007" s="56">
        <f t="shared" si="730"/>
        <v>6290</v>
      </c>
      <c r="O1007" s="56">
        <f t="shared" si="730"/>
        <v>0</v>
      </c>
      <c r="P1007" s="57">
        <f t="shared" si="730"/>
        <v>0</v>
      </c>
      <c r="Q1007" s="58">
        <f t="shared" si="730"/>
        <v>38335</v>
      </c>
    </row>
    <row r="1008" spans="1:17" ht="18" customHeight="1">
      <c r="A1008" s="60" t="s">
        <v>40</v>
      </c>
      <c r="B1008" s="61">
        <v>20</v>
      </c>
      <c r="C1008" s="62">
        <v>70</v>
      </c>
      <c r="D1008" s="62">
        <v>0</v>
      </c>
      <c r="E1008" s="62">
        <v>68</v>
      </c>
      <c r="F1008" s="62">
        <v>26</v>
      </c>
      <c r="G1008" s="62">
        <v>0</v>
      </c>
      <c r="H1008" s="63">
        <v>0</v>
      </c>
      <c r="I1008" s="64">
        <f>SUM(B1008:H1008)</f>
        <v>184</v>
      </c>
      <c r="J1008" s="61">
        <v>3400</v>
      </c>
      <c r="K1008" s="62">
        <v>11900</v>
      </c>
      <c r="L1008" s="62">
        <v>0</v>
      </c>
      <c r="M1008" s="62">
        <v>11560</v>
      </c>
      <c r="N1008" s="62">
        <v>4420</v>
      </c>
      <c r="O1008" s="62">
        <v>0</v>
      </c>
      <c r="P1008" s="63">
        <v>0</v>
      </c>
      <c r="Q1008" s="64">
        <f>SUM(J1008:P1008)</f>
        <v>31280</v>
      </c>
    </row>
    <row r="1009" spans="1:17" ht="18" customHeight="1" thickBot="1">
      <c r="A1009" s="60" t="s">
        <v>41</v>
      </c>
      <c r="B1009" s="61">
        <v>6</v>
      </c>
      <c r="C1009" s="62">
        <v>22</v>
      </c>
      <c r="D1009" s="62">
        <v>0</v>
      </c>
      <c r="E1009" s="62">
        <v>33</v>
      </c>
      <c r="F1009" s="62">
        <v>22</v>
      </c>
      <c r="G1009" s="62">
        <v>0</v>
      </c>
      <c r="H1009" s="63">
        <v>0</v>
      </c>
      <c r="I1009" s="64">
        <f>SUM(B1009:H1009)</f>
        <v>83</v>
      </c>
      <c r="J1009" s="61">
        <v>510</v>
      </c>
      <c r="K1009" s="62">
        <v>1870</v>
      </c>
      <c r="L1009" s="62">
        <v>0</v>
      </c>
      <c r="M1009" s="62">
        <v>2805</v>
      </c>
      <c r="N1009" s="62">
        <v>1870</v>
      </c>
      <c r="O1009" s="62">
        <v>0</v>
      </c>
      <c r="P1009" s="63">
        <v>0</v>
      </c>
      <c r="Q1009" s="64">
        <f>SUM(J1009:P1009)</f>
        <v>7055</v>
      </c>
    </row>
    <row r="1010" spans="1:17" s="59" customFormat="1" ht="26.25" customHeight="1" thickBot="1">
      <c r="A1010" s="54" t="s">
        <v>42</v>
      </c>
      <c r="B1010" s="55">
        <f t="shared" ref="B1010:Q1010" si="731">SUM(B1011:B1012)</f>
        <v>35</v>
      </c>
      <c r="C1010" s="56">
        <f t="shared" si="731"/>
        <v>163</v>
      </c>
      <c r="D1010" s="56">
        <f t="shared" si="731"/>
        <v>0</v>
      </c>
      <c r="E1010" s="56">
        <f t="shared" si="731"/>
        <v>183</v>
      </c>
      <c r="F1010" s="56">
        <f t="shared" si="731"/>
        <v>184</v>
      </c>
      <c r="G1010" s="56">
        <f t="shared" si="731"/>
        <v>0</v>
      </c>
      <c r="H1010" s="57">
        <f t="shared" si="731"/>
        <v>0</v>
      </c>
      <c r="I1010" s="58">
        <f t="shared" si="731"/>
        <v>565</v>
      </c>
      <c r="J1010" s="55">
        <f t="shared" si="731"/>
        <v>7320</v>
      </c>
      <c r="K1010" s="56">
        <f t="shared" si="731"/>
        <v>35760</v>
      </c>
      <c r="L1010" s="56">
        <f t="shared" si="731"/>
        <v>0</v>
      </c>
      <c r="M1010" s="56">
        <f t="shared" si="731"/>
        <v>40440</v>
      </c>
      <c r="N1010" s="56">
        <f t="shared" si="731"/>
        <v>35400</v>
      </c>
      <c r="O1010" s="56">
        <f t="shared" si="731"/>
        <v>0</v>
      </c>
      <c r="P1010" s="57">
        <f t="shared" si="731"/>
        <v>0</v>
      </c>
      <c r="Q1010" s="58">
        <f t="shared" si="731"/>
        <v>118920</v>
      </c>
    </row>
    <row r="1011" spans="1:17" ht="18" customHeight="1">
      <c r="A1011" s="60" t="s">
        <v>43</v>
      </c>
      <c r="B1011" s="61">
        <v>26</v>
      </c>
      <c r="C1011" s="62">
        <v>135</v>
      </c>
      <c r="D1011" s="62">
        <v>0</v>
      </c>
      <c r="E1011" s="62">
        <v>154</v>
      </c>
      <c r="F1011" s="62">
        <v>111</v>
      </c>
      <c r="G1011" s="62">
        <v>0</v>
      </c>
      <c r="H1011" s="63">
        <v>0</v>
      </c>
      <c r="I1011" s="64">
        <f>SUM(B1011:H1011)</f>
        <v>426</v>
      </c>
      <c r="J1011" s="61">
        <v>6240</v>
      </c>
      <c r="K1011" s="62">
        <v>32400</v>
      </c>
      <c r="L1011" s="62">
        <v>0</v>
      </c>
      <c r="M1011" s="62">
        <v>36960</v>
      </c>
      <c r="N1011" s="62">
        <v>26640</v>
      </c>
      <c r="O1011" s="62">
        <v>0</v>
      </c>
      <c r="P1011" s="63">
        <v>0</v>
      </c>
      <c r="Q1011" s="64">
        <f>SUM(J1011:P1011)</f>
        <v>102240</v>
      </c>
    </row>
    <row r="1012" spans="1:17" ht="18" customHeight="1" thickBot="1">
      <c r="A1012" s="60" t="s">
        <v>44</v>
      </c>
      <c r="B1012" s="61">
        <v>9</v>
      </c>
      <c r="C1012" s="62">
        <v>28</v>
      </c>
      <c r="D1012" s="62">
        <v>0</v>
      </c>
      <c r="E1012" s="62">
        <v>29</v>
      </c>
      <c r="F1012" s="62">
        <v>73</v>
      </c>
      <c r="G1012" s="62">
        <v>0</v>
      </c>
      <c r="H1012" s="63">
        <v>0</v>
      </c>
      <c r="I1012" s="64">
        <f>SUM(B1012:H1012)</f>
        <v>139</v>
      </c>
      <c r="J1012" s="61">
        <v>1080</v>
      </c>
      <c r="K1012" s="62">
        <v>3360</v>
      </c>
      <c r="L1012" s="62">
        <v>0</v>
      </c>
      <c r="M1012" s="62">
        <v>3480</v>
      </c>
      <c r="N1012" s="62">
        <v>8760</v>
      </c>
      <c r="O1012" s="62">
        <v>0</v>
      </c>
      <c r="P1012" s="63">
        <v>0</v>
      </c>
      <c r="Q1012" s="64">
        <f>SUM(J1012:P1012)</f>
        <v>16680</v>
      </c>
    </row>
    <row r="1013" spans="1:17" s="59" customFormat="1" ht="26.25" customHeight="1" thickBot="1">
      <c r="A1013" s="54" t="s">
        <v>45</v>
      </c>
      <c r="B1013" s="55">
        <f>SUM(B1014:B1021)</f>
        <v>17</v>
      </c>
      <c r="C1013" s="56">
        <f t="shared" ref="C1013:Q1013" si="732">SUM(C1014:C1021)</f>
        <v>91</v>
      </c>
      <c r="D1013" s="56">
        <f t="shared" si="732"/>
        <v>0</v>
      </c>
      <c r="E1013" s="56">
        <f t="shared" si="732"/>
        <v>118</v>
      </c>
      <c r="F1013" s="56">
        <f t="shared" si="732"/>
        <v>82</v>
      </c>
      <c r="G1013" s="56">
        <f t="shared" si="732"/>
        <v>0</v>
      </c>
      <c r="H1013" s="57">
        <f t="shared" si="732"/>
        <v>0</v>
      </c>
      <c r="I1013" s="58">
        <f t="shared" si="732"/>
        <v>308</v>
      </c>
      <c r="J1013" s="55">
        <f t="shared" si="732"/>
        <v>3071</v>
      </c>
      <c r="K1013" s="56">
        <f t="shared" si="732"/>
        <v>22223</v>
      </c>
      <c r="L1013" s="56">
        <f t="shared" si="732"/>
        <v>0</v>
      </c>
      <c r="M1013" s="56">
        <f t="shared" si="732"/>
        <v>27237</v>
      </c>
      <c r="N1013" s="56">
        <f t="shared" si="732"/>
        <v>19457</v>
      </c>
      <c r="O1013" s="56">
        <f t="shared" si="732"/>
        <v>0</v>
      </c>
      <c r="P1013" s="57">
        <f t="shared" si="732"/>
        <v>0</v>
      </c>
      <c r="Q1013" s="58">
        <f t="shared" si="732"/>
        <v>71988</v>
      </c>
    </row>
    <row r="1014" spans="1:17" ht="18" customHeight="1">
      <c r="A1014" s="45" t="s">
        <v>46</v>
      </c>
      <c r="B1014" s="61">
        <v>4</v>
      </c>
      <c r="C1014" s="62">
        <v>9</v>
      </c>
      <c r="D1014" s="62">
        <v>0</v>
      </c>
      <c r="E1014" s="62">
        <v>13</v>
      </c>
      <c r="F1014" s="62">
        <v>7</v>
      </c>
      <c r="G1014" s="62">
        <v>0</v>
      </c>
      <c r="H1014" s="63">
        <v>0</v>
      </c>
      <c r="I1014" s="64">
        <f t="shared" ref="I1014:I1021" si="733">SUM(B1014:H1014)</f>
        <v>33</v>
      </c>
      <c r="J1014" s="61">
        <v>776</v>
      </c>
      <c r="K1014" s="62">
        <v>1746</v>
      </c>
      <c r="L1014" s="62">
        <v>0</v>
      </c>
      <c r="M1014" s="62">
        <v>2522</v>
      </c>
      <c r="N1014" s="62">
        <v>1358</v>
      </c>
      <c r="O1014" s="62">
        <v>0</v>
      </c>
      <c r="P1014" s="63">
        <v>0</v>
      </c>
      <c r="Q1014" s="64">
        <f t="shared" ref="Q1014:Q1021" si="734">SUM(J1014:P1014)</f>
        <v>6402</v>
      </c>
    </row>
    <row r="1015" spans="1:17" ht="18" customHeight="1">
      <c r="A1015" s="45" t="s">
        <v>47</v>
      </c>
      <c r="B1015" s="61">
        <v>0</v>
      </c>
      <c r="C1015" s="62">
        <v>1</v>
      </c>
      <c r="D1015" s="62">
        <v>0</v>
      </c>
      <c r="E1015" s="62">
        <v>0</v>
      </c>
      <c r="F1015" s="62">
        <v>2</v>
      </c>
      <c r="G1015" s="62">
        <v>0</v>
      </c>
      <c r="H1015" s="63">
        <v>0</v>
      </c>
      <c r="I1015" s="64">
        <f t="shared" si="733"/>
        <v>3</v>
      </c>
      <c r="J1015" s="61">
        <v>0</v>
      </c>
      <c r="K1015" s="62">
        <v>97</v>
      </c>
      <c r="L1015" s="62">
        <v>0</v>
      </c>
      <c r="M1015" s="62">
        <v>0</v>
      </c>
      <c r="N1015" s="62">
        <v>194</v>
      </c>
      <c r="O1015" s="62">
        <v>0</v>
      </c>
      <c r="P1015" s="63">
        <v>0</v>
      </c>
      <c r="Q1015" s="64">
        <f t="shared" si="734"/>
        <v>291</v>
      </c>
    </row>
    <row r="1016" spans="1:17" ht="18" customHeight="1">
      <c r="A1016" s="45" t="s">
        <v>48</v>
      </c>
      <c r="B1016" s="61">
        <v>0</v>
      </c>
      <c r="C1016" s="62">
        <v>14</v>
      </c>
      <c r="D1016" s="62">
        <v>0</v>
      </c>
      <c r="E1016" s="62">
        <v>12</v>
      </c>
      <c r="F1016" s="62">
        <v>7</v>
      </c>
      <c r="G1016" s="62">
        <v>0</v>
      </c>
      <c r="H1016" s="63">
        <v>0</v>
      </c>
      <c r="I1016" s="64">
        <f t="shared" si="733"/>
        <v>33</v>
      </c>
      <c r="J1016" s="61">
        <v>0</v>
      </c>
      <c r="K1016" s="62">
        <v>4200</v>
      </c>
      <c r="L1016" s="62">
        <v>0</v>
      </c>
      <c r="M1016" s="62">
        <v>3600</v>
      </c>
      <c r="N1016" s="62">
        <v>2100</v>
      </c>
      <c r="O1016" s="62">
        <v>0</v>
      </c>
      <c r="P1016" s="63">
        <v>0</v>
      </c>
      <c r="Q1016" s="64">
        <f t="shared" si="734"/>
        <v>9900</v>
      </c>
    </row>
    <row r="1017" spans="1:17" ht="18" customHeight="1">
      <c r="A1017" s="45" t="s">
        <v>49</v>
      </c>
      <c r="B1017" s="61">
        <v>3</v>
      </c>
      <c r="C1017" s="62">
        <v>7</v>
      </c>
      <c r="D1017" s="62">
        <v>0</v>
      </c>
      <c r="E1017" s="62">
        <v>8</v>
      </c>
      <c r="F1017" s="62">
        <v>4</v>
      </c>
      <c r="G1017" s="62">
        <v>0</v>
      </c>
      <c r="H1017" s="63">
        <v>0</v>
      </c>
      <c r="I1017" s="64">
        <f t="shared" si="733"/>
        <v>22</v>
      </c>
      <c r="J1017" s="61">
        <v>450</v>
      </c>
      <c r="K1017" s="62">
        <v>1050</v>
      </c>
      <c r="L1017" s="62">
        <v>0</v>
      </c>
      <c r="M1017" s="62">
        <v>1200</v>
      </c>
      <c r="N1017" s="62">
        <v>600</v>
      </c>
      <c r="O1017" s="62">
        <v>0</v>
      </c>
      <c r="P1017" s="63">
        <v>0</v>
      </c>
      <c r="Q1017" s="64">
        <f t="shared" si="734"/>
        <v>3300</v>
      </c>
    </row>
    <row r="1018" spans="1:17" ht="18" customHeight="1">
      <c r="A1018" s="45" t="s">
        <v>50</v>
      </c>
      <c r="B1018" s="61">
        <v>3</v>
      </c>
      <c r="C1018" s="62">
        <v>31</v>
      </c>
      <c r="D1018" s="62">
        <v>0</v>
      </c>
      <c r="E1018" s="62">
        <v>14</v>
      </c>
      <c r="F1018" s="62">
        <v>24</v>
      </c>
      <c r="G1018" s="62">
        <v>0</v>
      </c>
      <c r="H1018" s="63">
        <v>0</v>
      </c>
      <c r="I1018" s="64">
        <f t="shared" si="733"/>
        <v>72</v>
      </c>
      <c r="J1018" s="61">
        <v>690</v>
      </c>
      <c r="K1018" s="62">
        <v>7130</v>
      </c>
      <c r="L1018" s="62">
        <v>0</v>
      </c>
      <c r="M1018" s="62">
        <v>3220</v>
      </c>
      <c r="N1018" s="62">
        <v>5520</v>
      </c>
      <c r="O1018" s="62">
        <v>0</v>
      </c>
      <c r="P1018" s="63">
        <v>0</v>
      </c>
      <c r="Q1018" s="64">
        <f t="shared" si="734"/>
        <v>16560</v>
      </c>
    </row>
    <row r="1019" spans="1:17" ht="18" customHeight="1">
      <c r="A1019" s="45" t="s">
        <v>51</v>
      </c>
      <c r="B1019" s="61">
        <v>2</v>
      </c>
      <c r="C1019" s="62">
        <v>2</v>
      </c>
      <c r="D1019" s="62">
        <v>0</v>
      </c>
      <c r="E1019" s="62">
        <v>2</v>
      </c>
      <c r="F1019" s="62">
        <v>7</v>
      </c>
      <c r="G1019" s="62">
        <v>0</v>
      </c>
      <c r="H1019" s="63">
        <v>0</v>
      </c>
      <c r="I1019" s="64">
        <f t="shared" si="733"/>
        <v>13</v>
      </c>
      <c r="J1019" s="61">
        <v>230</v>
      </c>
      <c r="K1019" s="62">
        <v>230</v>
      </c>
      <c r="L1019" s="62">
        <v>0</v>
      </c>
      <c r="M1019" s="62">
        <v>230</v>
      </c>
      <c r="N1019" s="62">
        <v>805</v>
      </c>
      <c r="O1019" s="62">
        <v>0</v>
      </c>
      <c r="P1019" s="63">
        <v>0</v>
      </c>
      <c r="Q1019" s="64">
        <f t="shared" si="734"/>
        <v>1495</v>
      </c>
    </row>
    <row r="1020" spans="1:17" ht="18" customHeight="1">
      <c r="A1020" s="45" t="s">
        <v>52</v>
      </c>
      <c r="B1020" s="61">
        <v>0</v>
      </c>
      <c r="C1020" s="62">
        <v>15</v>
      </c>
      <c r="D1020" s="62">
        <v>0</v>
      </c>
      <c r="E1020" s="62">
        <v>20</v>
      </c>
      <c r="F1020" s="62">
        <v>17</v>
      </c>
      <c r="G1020" s="62">
        <v>0</v>
      </c>
      <c r="H1020" s="63">
        <v>0</v>
      </c>
      <c r="I1020" s="64">
        <f t="shared" si="733"/>
        <v>52</v>
      </c>
      <c r="J1020" s="61">
        <v>0</v>
      </c>
      <c r="K1020" s="62">
        <v>5550</v>
      </c>
      <c r="L1020" s="62">
        <v>0</v>
      </c>
      <c r="M1020" s="62">
        <v>7400</v>
      </c>
      <c r="N1020" s="62">
        <v>6290</v>
      </c>
      <c r="O1020" s="62">
        <v>0</v>
      </c>
      <c r="P1020" s="63">
        <v>0</v>
      </c>
      <c r="Q1020" s="64">
        <f t="shared" si="734"/>
        <v>19240</v>
      </c>
    </row>
    <row r="1021" spans="1:17" ht="18" customHeight="1" thickBot="1">
      <c r="A1021" s="45" t="s">
        <v>53</v>
      </c>
      <c r="B1021" s="61">
        <v>5</v>
      </c>
      <c r="C1021" s="62">
        <v>12</v>
      </c>
      <c r="D1021" s="62">
        <v>0</v>
      </c>
      <c r="E1021" s="62">
        <v>49</v>
      </c>
      <c r="F1021" s="62">
        <v>14</v>
      </c>
      <c r="G1021" s="62">
        <v>0</v>
      </c>
      <c r="H1021" s="63">
        <v>0</v>
      </c>
      <c r="I1021" s="64">
        <f t="shared" si="733"/>
        <v>80</v>
      </c>
      <c r="J1021" s="61">
        <v>925</v>
      </c>
      <c r="K1021" s="62">
        <v>2220</v>
      </c>
      <c r="L1021" s="62">
        <v>0</v>
      </c>
      <c r="M1021" s="62">
        <v>9065</v>
      </c>
      <c r="N1021" s="62">
        <v>2590</v>
      </c>
      <c r="O1021" s="62">
        <v>0</v>
      </c>
      <c r="P1021" s="63">
        <v>0</v>
      </c>
      <c r="Q1021" s="64">
        <f t="shared" si="734"/>
        <v>14800</v>
      </c>
    </row>
    <row r="1022" spans="1:17" s="59" customFormat="1" ht="26.25" customHeight="1" thickBot="1">
      <c r="A1022" s="54" t="s">
        <v>54</v>
      </c>
      <c r="B1022" s="55">
        <f>SUM(B1023:B1024)</f>
        <v>14</v>
      </c>
      <c r="C1022" s="56">
        <f t="shared" ref="C1022:Q1022" si="735">SUM(C1023:C1024)</f>
        <v>62</v>
      </c>
      <c r="D1022" s="56">
        <f t="shared" si="735"/>
        <v>0</v>
      </c>
      <c r="E1022" s="56">
        <f t="shared" si="735"/>
        <v>60</v>
      </c>
      <c r="F1022" s="56">
        <f t="shared" si="735"/>
        <v>63</v>
      </c>
      <c r="G1022" s="56">
        <f t="shared" si="735"/>
        <v>0</v>
      </c>
      <c r="H1022" s="57">
        <f t="shared" si="735"/>
        <v>0</v>
      </c>
      <c r="I1022" s="58">
        <f t="shared" si="735"/>
        <v>199</v>
      </c>
      <c r="J1022" s="55">
        <f t="shared" si="735"/>
        <v>4830</v>
      </c>
      <c r="K1022" s="56">
        <f t="shared" si="735"/>
        <v>22260</v>
      </c>
      <c r="L1022" s="56">
        <f t="shared" si="735"/>
        <v>0</v>
      </c>
      <c r="M1022" s="56">
        <f t="shared" si="735"/>
        <v>22050</v>
      </c>
      <c r="N1022" s="56">
        <f t="shared" si="735"/>
        <v>21630</v>
      </c>
      <c r="O1022" s="56">
        <f t="shared" si="735"/>
        <v>0</v>
      </c>
      <c r="P1022" s="57">
        <f t="shared" si="735"/>
        <v>0</v>
      </c>
      <c r="Q1022" s="58">
        <f t="shared" si="735"/>
        <v>70770</v>
      </c>
    </row>
    <row r="1023" spans="1:17" ht="18" customHeight="1">
      <c r="A1023" s="60" t="s">
        <v>55</v>
      </c>
      <c r="B1023" s="61">
        <v>9</v>
      </c>
      <c r="C1023" s="62">
        <v>44</v>
      </c>
      <c r="D1023" s="62">
        <v>0</v>
      </c>
      <c r="E1023" s="62">
        <v>45</v>
      </c>
      <c r="F1023" s="62">
        <v>40</v>
      </c>
      <c r="G1023" s="62">
        <v>0</v>
      </c>
      <c r="H1023" s="63">
        <v>0</v>
      </c>
      <c r="I1023" s="64">
        <f>SUM(B1023:H1023)</f>
        <v>138</v>
      </c>
      <c r="J1023" s="61">
        <v>3780</v>
      </c>
      <c r="K1023" s="62">
        <v>18480</v>
      </c>
      <c r="L1023" s="62">
        <v>0</v>
      </c>
      <c r="M1023" s="62">
        <v>18900</v>
      </c>
      <c r="N1023" s="62">
        <v>16800</v>
      </c>
      <c r="O1023" s="62">
        <v>0</v>
      </c>
      <c r="P1023" s="63">
        <v>0</v>
      </c>
      <c r="Q1023" s="64">
        <f>SUM(J1023:P1023)</f>
        <v>57960</v>
      </c>
    </row>
    <row r="1024" spans="1:17" ht="18" customHeight="1" thickBot="1">
      <c r="A1024" s="60" t="s">
        <v>56</v>
      </c>
      <c r="B1024" s="61">
        <v>5</v>
      </c>
      <c r="C1024" s="62">
        <v>18</v>
      </c>
      <c r="D1024" s="62">
        <v>0</v>
      </c>
      <c r="E1024" s="62">
        <v>15</v>
      </c>
      <c r="F1024" s="62">
        <v>23</v>
      </c>
      <c r="G1024" s="62">
        <v>0</v>
      </c>
      <c r="H1024" s="63">
        <v>0</v>
      </c>
      <c r="I1024" s="64">
        <f>SUM(B1024:H1024)</f>
        <v>61</v>
      </c>
      <c r="J1024" s="61">
        <v>1050</v>
      </c>
      <c r="K1024" s="62">
        <v>3780</v>
      </c>
      <c r="L1024" s="62">
        <v>0</v>
      </c>
      <c r="M1024" s="62">
        <v>3150</v>
      </c>
      <c r="N1024" s="62">
        <v>4830</v>
      </c>
      <c r="O1024" s="62">
        <v>0</v>
      </c>
      <c r="P1024" s="63">
        <v>0</v>
      </c>
      <c r="Q1024" s="64">
        <f>SUM(J1024:P1024)</f>
        <v>12810</v>
      </c>
    </row>
    <row r="1025" spans="1:17" s="59" customFormat="1" ht="26.25" customHeight="1" thickBot="1">
      <c r="A1025" s="54" t="s">
        <v>28</v>
      </c>
      <c r="B1025" s="55">
        <f t="shared" ref="B1025:Q1025" si="736">SUM(B1026:B1027)</f>
        <v>5</v>
      </c>
      <c r="C1025" s="56">
        <f t="shared" si="736"/>
        <v>32</v>
      </c>
      <c r="D1025" s="56">
        <f t="shared" si="736"/>
        <v>0</v>
      </c>
      <c r="E1025" s="56">
        <f t="shared" si="736"/>
        <v>29</v>
      </c>
      <c r="F1025" s="56">
        <f t="shared" si="736"/>
        <v>27</v>
      </c>
      <c r="G1025" s="56">
        <f t="shared" si="736"/>
        <v>0</v>
      </c>
      <c r="H1025" s="57">
        <f t="shared" si="736"/>
        <v>0</v>
      </c>
      <c r="I1025" s="58">
        <f t="shared" si="736"/>
        <v>93</v>
      </c>
      <c r="J1025" s="55">
        <f t="shared" si="736"/>
        <v>3600</v>
      </c>
      <c r="K1025" s="56">
        <f t="shared" si="736"/>
        <v>24400</v>
      </c>
      <c r="L1025" s="56">
        <f t="shared" si="736"/>
        <v>0</v>
      </c>
      <c r="M1025" s="56">
        <f t="shared" si="736"/>
        <v>19200</v>
      </c>
      <c r="N1025" s="56">
        <f t="shared" si="736"/>
        <v>18400</v>
      </c>
      <c r="O1025" s="56">
        <f t="shared" si="736"/>
        <v>0</v>
      </c>
      <c r="P1025" s="57">
        <f t="shared" si="736"/>
        <v>0</v>
      </c>
      <c r="Q1025" s="58">
        <f t="shared" si="736"/>
        <v>65600</v>
      </c>
    </row>
    <row r="1026" spans="1:17" ht="18" customHeight="1">
      <c r="A1026" s="60" t="s">
        <v>57</v>
      </c>
      <c r="B1026" s="61">
        <v>4</v>
      </c>
      <c r="C1026" s="62">
        <v>29</v>
      </c>
      <c r="D1026" s="62">
        <v>0</v>
      </c>
      <c r="E1026" s="62">
        <v>19</v>
      </c>
      <c r="F1026" s="62">
        <v>19</v>
      </c>
      <c r="G1026" s="62">
        <v>0</v>
      </c>
      <c r="H1026" s="63">
        <v>0</v>
      </c>
      <c r="I1026" s="64">
        <f>SUM(B1026:H1026)</f>
        <v>71</v>
      </c>
      <c r="J1026" s="61">
        <v>3200</v>
      </c>
      <c r="K1026" s="62">
        <v>23200</v>
      </c>
      <c r="L1026" s="62">
        <v>0</v>
      </c>
      <c r="M1026" s="62">
        <v>15200</v>
      </c>
      <c r="N1026" s="62">
        <v>15200</v>
      </c>
      <c r="O1026" s="62">
        <v>0</v>
      </c>
      <c r="P1026" s="63">
        <v>0</v>
      </c>
      <c r="Q1026" s="64">
        <f>SUM(J1026:P1026)</f>
        <v>56800</v>
      </c>
    </row>
    <row r="1027" spans="1:17" ht="18" customHeight="1" thickBot="1">
      <c r="A1027" s="60" t="s">
        <v>58</v>
      </c>
      <c r="B1027" s="61">
        <v>1</v>
      </c>
      <c r="C1027" s="62">
        <v>3</v>
      </c>
      <c r="D1027" s="62">
        <v>0</v>
      </c>
      <c r="E1027" s="62">
        <v>10</v>
      </c>
      <c r="F1027" s="62">
        <v>8</v>
      </c>
      <c r="G1027" s="62">
        <v>0</v>
      </c>
      <c r="H1027" s="63">
        <v>0</v>
      </c>
      <c r="I1027" s="64">
        <f>SUM(B1027:H1027)</f>
        <v>22</v>
      </c>
      <c r="J1027" s="61">
        <v>400</v>
      </c>
      <c r="K1027" s="62">
        <v>1200</v>
      </c>
      <c r="L1027" s="62">
        <v>0</v>
      </c>
      <c r="M1027" s="62">
        <v>4000</v>
      </c>
      <c r="N1027" s="62">
        <v>3200</v>
      </c>
      <c r="O1027" s="62">
        <v>0</v>
      </c>
      <c r="P1027" s="63">
        <v>0</v>
      </c>
      <c r="Q1027" s="64">
        <f>SUM(J1027:P1027)</f>
        <v>8800</v>
      </c>
    </row>
    <row r="1028" spans="1:17" s="59" customFormat="1" ht="16.5" customHeight="1" thickBot="1">
      <c r="A1028" s="54" t="s">
        <v>59</v>
      </c>
      <c r="B1028" s="55">
        <f t="shared" ref="B1028:Q1028" si="737">SUM(B1029:B1030)</f>
        <v>1</v>
      </c>
      <c r="C1028" s="56">
        <f t="shared" si="737"/>
        <v>0</v>
      </c>
      <c r="D1028" s="56">
        <f t="shared" si="737"/>
        <v>0</v>
      </c>
      <c r="E1028" s="56">
        <f t="shared" si="737"/>
        <v>4</v>
      </c>
      <c r="F1028" s="56">
        <f t="shared" si="737"/>
        <v>8</v>
      </c>
      <c r="G1028" s="56">
        <f t="shared" si="737"/>
        <v>0</v>
      </c>
      <c r="H1028" s="57">
        <f t="shared" si="737"/>
        <v>0</v>
      </c>
      <c r="I1028" s="58">
        <f t="shared" si="737"/>
        <v>13</v>
      </c>
      <c r="J1028" s="55">
        <f t="shared" si="737"/>
        <v>85</v>
      </c>
      <c r="K1028" s="56">
        <f t="shared" si="737"/>
        <v>0</v>
      </c>
      <c r="L1028" s="56">
        <f t="shared" si="737"/>
        <v>0</v>
      </c>
      <c r="M1028" s="56">
        <f t="shared" si="737"/>
        <v>425</v>
      </c>
      <c r="N1028" s="56">
        <f t="shared" si="737"/>
        <v>1360</v>
      </c>
      <c r="O1028" s="56">
        <f t="shared" si="737"/>
        <v>0</v>
      </c>
      <c r="P1028" s="57">
        <f t="shared" si="737"/>
        <v>0</v>
      </c>
      <c r="Q1028" s="58">
        <f t="shared" si="737"/>
        <v>1870</v>
      </c>
    </row>
    <row r="1029" spans="1:17" ht="18" customHeight="1">
      <c r="A1029" s="60" t="s">
        <v>60</v>
      </c>
      <c r="B1029" s="61"/>
      <c r="C1029" s="62">
        <v>0</v>
      </c>
      <c r="D1029" s="62">
        <v>0</v>
      </c>
      <c r="E1029" s="62">
        <v>1</v>
      </c>
      <c r="F1029" s="62">
        <v>8</v>
      </c>
      <c r="G1029" s="62">
        <v>0</v>
      </c>
      <c r="H1029" s="63">
        <v>0</v>
      </c>
      <c r="I1029" s="64">
        <f>SUM(B1029:H1029)</f>
        <v>9</v>
      </c>
      <c r="J1029" s="61">
        <v>0</v>
      </c>
      <c r="K1029" s="62">
        <v>0</v>
      </c>
      <c r="L1029" s="62">
        <v>0</v>
      </c>
      <c r="M1029" s="62">
        <v>170</v>
      </c>
      <c r="N1029" s="62">
        <v>1360</v>
      </c>
      <c r="O1029" s="62">
        <v>0</v>
      </c>
      <c r="P1029" s="63">
        <v>0</v>
      </c>
      <c r="Q1029" s="64">
        <f>SUM(J1029:P1029)</f>
        <v>1530</v>
      </c>
    </row>
    <row r="1030" spans="1:17" ht="18" customHeight="1" thickBot="1">
      <c r="A1030" s="60" t="s">
        <v>61</v>
      </c>
      <c r="B1030" s="61">
        <v>1</v>
      </c>
      <c r="C1030" s="62">
        <v>0</v>
      </c>
      <c r="D1030" s="62">
        <v>0</v>
      </c>
      <c r="E1030" s="62">
        <v>3</v>
      </c>
      <c r="F1030" s="62">
        <v>0</v>
      </c>
      <c r="G1030" s="62">
        <v>0</v>
      </c>
      <c r="H1030" s="63">
        <v>0</v>
      </c>
      <c r="I1030" s="64">
        <f>SUM(B1030:H1030)</f>
        <v>4</v>
      </c>
      <c r="J1030" s="61">
        <v>85</v>
      </c>
      <c r="K1030" s="62">
        <v>0</v>
      </c>
      <c r="L1030" s="62">
        <v>0</v>
      </c>
      <c r="M1030" s="62">
        <v>255</v>
      </c>
      <c r="N1030" s="62">
        <v>0</v>
      </c>
      <c r="O1030" s="62">
        <v>0</v>
      </c>
      <c r="P1030" s="63">
        <v>0</v>
      </c>
      <c r="Q1030" s="64">
        <f>SUM(J1030:P1030)</f>
        <v>340</v>
      </c>
    </row>
    <row r="1031" spans="1:17" s="59" customFormat="1" ht="16.5" customHeight="1" thickBot="1">
      <c r="A1031" s="54" t="s">
        <v>62</v>
      </c>
      <c r="B1031" s="55">
        <f t="shared" ref="B1031:Q1031" si="738">SUM(B1032:B1033)</f>
        <v>0</v>
      </c>
      <c r="C1031" s="55">
        <f t="shared" si="738"/>
        <v>0</v>
      </c>
      <c r="D1031" s="55">
        <f t="shared" si="738"/>
        <v>0</v>
      </c>
      <c r="E1031" s="55">
        <f t="shared" si="738"/>
        <v>0</v>
      </c>
      <c r="F1031" s="55">
        <f t="shared" si="738"/>
        <v>0</v>
      </c>
      <c r="G1031" s="55">
        <f t="shared" si="738"/>
        <v>0</v>
      </c>
      <c r="H1031" s="110">
        <f t="shared" si="738"/>
        <v>0</v>
      </c>
      <c r="I1031" s="58">
        <f t="shared" si="738"/>
        <v>0</v>
      </c>
      <c r="J1031" s="55">
        <f t="shared" si="738"/>
        <v>0</v>
      </c>
      <c r="K1031" s="55">
        <f t="shared" si="738"/>
        <v>0</v>
      </c>
      <c r="L1031" s="55">
        <f t="shared" si="738"/>
        <v>0</v>
      </c>
      <c r="M1031" s="55">
        <f t="shared" si="738"/>
        <v>0</v>
      </c>
      <c r="N1031" s="55">
        <f t="shared" si="738"/>
        <v>0</v>
      </c>
      <c r="O1031" s="55">
        <f t="shared" si="738"/>
        <v>0</v>
      </c>
      <c r="P1031" s="110">
        <f t="shared" si="738"/>
        <v>0</v>
      </c>
      <c r="Q1031" s="58">
        <f t="shared" si="738"/>
        <v>0</v>
      </c>
    </row>
    <row r="1032" spans="1:17" ht="18.75" customHeight="1">
      <c r="A1032" s="60" t="s">
        <v>63</v>
      </c>
      <c r="B1032" s="61">
        <v>0</v>
      </c>
      <c r="C1032" s="62">
        <v>0</v>
      </c>
      <c r="D1032" s="62">
        <v>0</v>
      </c>
      <c r="E1032" s="62">
        <v>0</v>
      </c>
      <c r="F1032" s="62">
        <v>0</v>
      </c>
      <c r="G1032" s="62">
        <v>0</v>
      </c>
      <c r="H1032" s="63">
        <v>0</v>
      </c>
      <c r="I1032" s="64">
        <f>SUM(B1032:H1032)</f>
        <v>0</v>
      </c>
      <c r="J1032" s="61">
        <v>0</v>
      </c>
      <c r="K1032" s="62">
        <v>0</v>
      </c>
      <c r="L1032" s="62">
        <v>0</v>
      </c>
      <c r="M1032" s="62">
        <v>0</v>
      </c>
      <c r="N1032" s="62">
        <v>0</v>
      </c>
      <c r="O1032" s="62">
        <v>0</v>
      </c>
      <c r="P1032" s="63">
        <v>0</v>
      </c>
      <c r="Q1032" s="64">
        <f>SUM(J1032:P1032)</f>
        <v>0</v>
      </c>
    </row>
    <row r="1033" spans="1:17" ht="18.75" customHeight="1" thickBot="1">
      <c r="A1033" s="60" t="s">
        <v>64</v>
      </c>
      <c r="B1033" s="61">
        <v>0</v>
      </c>
      <c r="C1033" s="62">
        <v>0</v>
      </c>
      <c r="D1033" s="62">
        <v>0</v>
      </c>
      <c r="E1033" s="62">
        <v>0</v>
      </c>
      <c r="F1033" s="62">
        <v>0</v>
      </c>
      <c r="G1033" s="62">
        <v>0</v>
      </c>
      <c r="H1033" s="63">
        <v>0</v>
      </c>
      <c r="I1033" s="64">
        <f>SUM(B1033:H1033)</f>
        <v>0</v>
      </c>
      <c r="J1033" s="61">
        <v>0</v>
      </c>
      <c r="K1033" s="62">
        <v>0</v>
      </c>
      <c r="L1033" s="62">
        <v>0</v>
      </c>
      <c r="M1033" s="62">
        <v>0</v>
      </c>
      <c r="N1033" s="62">
        <v>0</v>
      </c>
      <c r="O1033" s="62">
        <v>0</v>
      </c>
      <c r="P1033" s="63">
        <v>0</v>
      </c>
      <c r="Q1033" s="64">
        <f>SUM(J1033:P1033)</f>
        <v>0</v>
      </c>
    </row>
    <row r="1034" spans="1:17" s="59" customFormat="1" ht="16.5" customHeight="1" thickBot="1">
      <c r="A1034" s="54" t="s">
        <v>65</v>
      </c>
      <c r="B1034" s="55">
        <f t="shared" ref="B1034:Q1034" si="739">SUM(B1035:B1036)</f>
        <v>0</v>
      </c>
      <c r="C1034" s="56">
        <f t="shared" si="739"/>
        <v>5</v>
      </c>
      <c r="D1034" s="56">
        <f t="shared" si="739"/>
        <v>0</v>
      </c>
      <c r="E1034" s="56">
        <f t="shared" si="739"/>
        <v>0</v>
      </c>
      <c r="F1034" s="56">
        <f t="shared" si="739"/>
        <v>18</v>
      </c>
      <c r="G1034" s="56">
        <f t="shared" si="739"/>
        <v>0</v>
      </c>
      <c r="H1034" s="57">
        <f t="shared" si="739"/>
        <v>0</v>
      </c>
      <c r="I1034" s="58">
        <f t="shared" si="739"/>
        <v>23</v>
      </c>
      <c r="J1034" s="55">
        <f t="shared" si="739"/>
        <v>0</v>
      </c>
      <c r="K1034" s="56">
        <f t="shared" si="739"/>
        <v>2150</v>
      </c>
      <c r="L1034" s="56">
        <f t="shared" si="739"/>
        <v>0</v>
      </c>
      <c r="M1034" s="56">
        <f t="shared" si="739"/>
        <v>0</v>
      </c>
      <c r="N1034" s="56">
        <f t="shared" si="739"/>
        <v>7740</v>
      </c>
      <c r="O1034" s="56">
        <f t="shared" si="739"/>
        <v>0</v>
      </c>
      <c r="P1034" s="57">
        <f t="shared" si="739"/>
        <v>0</v>
      </c>
      <c r="Q1034" s="58">
        <f t="shared" si="739"/>
        <v>9890</v>
      </c>
    </row>
    <row r="1035" spans="1:17" ht="18" customHeight="1">
      <c r="A1035" s="60" t="s">
        <v>66</v>
      </c>
      <c r="B1035" s="61">
        <v>0</v>
      </c>
      <c r="C1035" s="62">
        <v>5</v>
      </c>
      <c r="D1035" s="62">
        <v>0</v>
      </c>
      <c r="E1035" s="62">
        <v>0</v>
      </c>
      <c r="F1035" s="62">
        <v>18</v>
      </c>
      <c r="G1035" s="62">
        <v>0</v>
      </c>
      <c r="H1035" s="63">
        <v>0</v>
      </c>
      <c r="I1035" s="64">
        <f>SUM(B1035:H1035)</f>
        <v>23</v>
      </c>
      <c r="J1035" s="61">
        <v>0</v>
      </c>
      <c r="K1035" s="62">
        <v>2150</v>
      </c>
      <c r="L1035" s="62">
        <v>0</v>
      </c>
      <c r="M1035" s="62">
        <v>0</v>
      </c>
      <c r="N1035" s="62">
        <v>7740</v>
      </c>
      <c r="O1035" s="62">
        <v>0</v>
      </c>
      <c r="P1035" s="63">
        <v>0</v>
      </c>
      <c r="Q1035" s="64">
        <f>SUM(J1035:P1035)</f>
        <v>9890</v>
      </c>
    </row>
    <row r="1036" spans="1:17" ht="18" customHeight="1" thickBot="1">
      <c r="A1036" s="60" t="s">
        <v>67</v>
      </c>
      <c r="B1036" s="61">
        <v>0</v>
      </c>
      <c r="C1036" s="62">
        <v>0</v>
      </c>
      <c r="D1036" s="62">
        <v>0</v>
      </c>
      <c r="E1036" s="62">
        <v>0</v>
      </c>
      <c r="F1036" s="62">
        <v>0</v>
      </c>
      <c r="G1036" s="62">
        <v>0</v>
      </c>
      <c r="H1036" s="63">
        <v>0</v>
      </c>
      <c r="I1036" s="64">
        <f>SUM(B1036:H1036)</f>
        <v>0</v>
      </c>
      <c r="J1036" s="61">
        <v>0</v>
      </c>
      <c r="K1036" s="62">
        <v>0</v>
      </c>
      <c r="L1036" s="62">
        <v>0</v>
      </c>
      <c r="M1036" s="62">
        <v>0</v>
      </c>
      <c r="N1036" s="62">
        <v>0</v>
      </c>
      <c r="O1036" s="62">
        <v>0</v>
      </c>
      <c r="P1036" s="63">
        <v>0</v>
      </c>
      <c r="Q1036" s="64">
        <f>SUM(J1036:P1036)</f>
        <v>0</v>
      </c>
    </row>
    <row r="1037" spans="1:17" s="59" customFormat="1" ht="16.5" customHeight="1" thickBot="1">
      <c r="A1037" s="54" t="s">
        <v>68</v>
      </c>
      <c r="B1037" s="55">
        <f>SUM(B1038:B1053)</f>
        <v>7675</v>
      </c>
      <c r="C1037" s="55">
        <f t="shared" ref="C1037:Q1037" si="740">SUM(C1038:C1053)</f>
        <v>0</v>
      </c>
      <c r="D1037" s="55">
        <f t="shared" si="740"/>
        <v>228993</v>
      </c>
      <c r="E1037" s="55">
        <f t="shared" si="740"/>
        <v>73860</v>
      </c>
      <c r="F1037" s="55">
        <f t="shared" si="740"/>
        <v>46237</v>
      </c>
      <c r="G1037" s="55">
        <f t="shared" si="740"/>
        <v>16000</v>
      </c>
      <c r="H1037" s="110">
        <f t="shared" si="740"/>
        <v>1106</v>
      </c>
      <c r="I1037" s="58">
        <f t="shared" si="740"/>
        <v>373871</v>
      </c>
      <c r="J1037" s="55">
        <f t="shared" si="740"/>
        <v>28621.199999999997</v>
      </c>
      <c r="K1037" s="55">
        <f t="shared" si="740"/>
        <v>0</v>
      </c>
      <c r="L1037" s="55">
        <f t="shared" si="740"/>
        <v>861989.4</v>
      </c>
      <c r="M1037" s="55">
        <f t="shared" si="740"/>
        <v>287773.59999999992</v>
      </c>
      <c r="N1037" s="55">
        <f t="shared" si="740"/>
        <v>156013.39999999997</v>
      </c>
      <c r="O1037" s="55">
        <f t="shared" si="740"/>
        <v>43699.999999999993</v>
      </c>
      <c r="P1037" s="110">
        <f t="shared" si="740"/>
        <v>4190.2</v>
      </c>
      <c r="Q1037" s="58">
        <f t="shared" si="740"/>
        <v>1382287.7999999998</v>
      </c>
    </row>
    <row r="1038" spans="1:17" ht="15.75" customHeight="1">
      <c r="A1038" s="60" t="s">
        <v>69</v>
      </c>
      <c r="B1038" s="61">
        <v>0</v>
      </c>
      <c r="C1038" s="62">
        <v>0</v>
      </c>
      <c r="D1038" s="62">
        <v>0</v>
      </c>
      <c r="E1038" s="62">
        <v>0</v>
      </c>
      <c r="F1038" s="62">
        <v>0</v>
      </c>
      <c r="G1038" s="62">
        <v>0</v>
      </c>
      <c r="H1038" s="63">
        <v>0</v>
      </c>
      <c r="I1038" s="64">
        <f t="shared" ref="I1038:I1053" si="741">SUM(B1038:H1038)</f>
        <v>0</v>
      </c>
      <c r="J1038" s="61">
        <v>0</v>
      </c>
      <c r="K1038" s="62">
        <v>0</v>
      </c>
      <c r="L1038" s="62">
        <v>0</v>
      </c>
      <c r="M1038" s="62">
        <v>0</v>
      </c>
      <c r="N1038" s="62">
        <v>0</v>
      </c>
      <c r="O1038" s="62">
        <v>0</v>
      </c>
      <c r="P1038" s="63">
        <v>0</v>
      </c>
      <c r="Q1038" s="64">
        <f t="shared" ref="Q1038:Q1053" si="742">SUM(J1038:P1038)</f>
        <v>0</v>
      </c>
    </row>
    <row r="1039" spans="1:17" ht="15.75" customHeight="1">
      <c r="A1039" s="60" t="s">
        <v>70</v>
      </c>
      <c r="B1039" s="61">
        <v>4769</v>
      </c>
      <c r="C1039" s="62">
        <v>0</v>
      </c>
      <c r="D1039" s="62">
        <v>145785</v>
      </c>
      <c r="E1039" s="62">
        <v>52095</v>
      </c>
      <c r="F1039" s="62">
        <v>22465</v>
      </c>
      <c r="G1039" s="62">
        <v>3000</v>
      </c>
      <c r="H1039" s="63">
        <v>800</v>
      </c>
      <c r="I1039" s="64">
        <f t="shared" si="741"/>
        <v>228914</v>
      </c>
      <c r="J1039" s="61">
        <v>21937.399999999998</v>
      </c>
      <c r="K1039" s="62">
        <v>0</v>
      </c>
      <c r="L1039" s="62">
        <v>670611</v>
      </c>
      <c r="M1039" s="62">
        <v>239636.99999999997</v>
      </c>
      <c r="N1039" s="62">
        <v>103338.99999999999</v>
      </c>
      <c r="O1039" s="62">
        <v>13799.999999999998</v>
      </c>
      <c r="P1039" s="63">
        <v>3679.9999999999995</v>
      </c>
      <c r="Q1039" s="64">
        <f t="shared" si="742"/>
        <v>1053004.3999999999</v>
      </c>
    </row>
    <row r="1040" spans="1:17" ht="15.75" customHeight="1">
      <c r="A1040" s="60" t="s">
        <v>71</v>
      </c>
      <c r="B1040" s="61">
        <v>2906</v>
      </c>
      <c r="C1040" s="62">
        <v>0</v>
      </c>
      <c r="D1040" s="62">
        <v>83208</v>
      </c>
      <c r="E1040" s="62">
        <v>20399</v>
      </c>
      <c r="F1040" s="62">
        <v>22365</v>
      </c>
      <c r="G1040" s="62">
        <v>13000</v>
      </c>
      <c r="H1040" s="63">
        <v>130</v>
      </c>
      <c r="I1040" s="64">
        <f t="shared" si="741"/>
        <v>142008</v>
      </c>
      <c r="J1040" s="61">
        <v>6683.7999999999993</v>
      </c>
      <c r="K1040" s="62">
        <v>0</v>
      </c>
      <c r="L1040" s="62">
        <v>191378.4</v>
      </c>
      <c r="M1040" s="62">
        <v>46917.7</v>
      </c>
      <c r="N1040" s="62">
        <v>51439.499999999993</v>
      </c>
      <c r="O1040" s="62">
        <v>29899.999999999996</v>
      </c>
      <c r="P1040" s="63">
        <v>299</v>
      </c>
      <c r="Q1040" s="64">
        <f t="shared" si="742"/>
        <v>326618.39999999997</v>
      </c>
    </row>
    <row r="1041" spans="1:17" ht="15.75" customHeight="1">
      <c r="A1041" s="60" t="s">
        <v>72</v>
      </c>
      <c r="B1041" s="61">
        <v>0</v>
      </c>
      <c r="C1041" s="62">
        <v>0</v>
      </c>
      <c r="D1041" s="62">
        <v>0</v>
      </c>
      <c r="E1041" s="62">
        <v>0</v>
      </c>
      <c r="F1041" s="62">
        <v>2</v>
      </c>
      <c r="G1041" s="62">
        <v>0</v>
      </c>
      <c r="H1041" s="63">
        <v>0</v>
      </c>
      <c r="I1041" s="64">
        <f t="shared" si="741"/>
        <v>2</v>
      </c>
      <c r="J1041" s="61">
        <v>0</v>
      </c>
      <c r="K1041" s="62">
        <v>0</v>
      </c>
      <c r="L1041" s="62">
        <v>0</v>
      </c>
      <c r="M1041" s="62">
        <v>0</v>
      </c>
      <c r="N1041" s="62">
        <v>16</v>
      </c>
      <c r="O1041" s="62">
        <v>0</v>
      </c>
      <c r="P1041" s="63">
        <v>0</v>
      </c>
      <c r="Q1041" s="64">
        <f t="shared" si="742"/>
        <v>16</v>
      </c>
    </row>
    <row r="1042" spans="1:17" ht="15.75" customHeight="1">
      <c r="A1042" s="60" t="s">
        <v>73</v>
      </c>
      <c r="B1042" s="61">
        <v>0</v>
      </c>
      <c r="C1042" s="62">
        <v>0</v>
      </c>
      <c r="D1042" s="62">
        <v>0</v>
      </c>
      <c r="E1042" s="62">
        <v>0</v>
      </c>
      <c r="F1042" s="62">
        <v>1</v>
      </c>
      <c r="G1042" s="62">
        <v>0</v>
      </c>
      <c r="H1042" s="63">
        <v>0</v>
      </c>
      <c r="I1042" s="64">
        <f t="shared" si="741"/>
        <v>1</v>
      </c>
      <c r="J1042" s="61">
        <v>0</v>
      </c>
      <c r="K1042" s="62">
        <v>0</v>
      </c>
      <c r="L1042" s="62">
        <v>0</v>
      </c>
      <c r="M1042" s="62">
        <v>0</v>
      </c>
      <c r="N1042" s="62">
        <v>6</v>
      </c>
      <c r="O1042" s="62">
        <v>0</v>
      </c>
      <c r="P1042" s="63">
        <v>0</v>
      </c>
      <c r="Q1042" s="64">
        <f t="shared" si="742"/>
        <v>6</v>
      </c>
    </row>
    <row r="1043" spans="1:17" ht="15.75" customHeight="1">
      <c r="A1043" s="60" t="s">
        <v>74</v>
      </c>
      <c r="B1043" s="61">
        <v>0</v>
      </c>
      <c r="C1043" s="62">
        <v>0</v>
      </c>
      <c r="D1043" s="62">
        <v>0</v>
      </c>
      <c r="E1043" s="62">
        <v>10</v>
      </c>
      <c r="F1043" s="62">
        <v>5</v>
      </c>
      <c r="G1043" s="62">
        <v>0</v>
      </c>
      <c r="H1043" s="63">
        <v>0</v>
      </c>
      <c r="I1043" s="64">
        <f t="shared" si="741"/>
        <v>15</v>
      </c>
      <c r="J1043" s="61">
        <v>0</v>
      </c>
      <c r="K1043" s="62">
        <v>0</v>
      </c>
      <c r="L1043" s="62">
        <v>0</v>
      </c>
      <c r="M1043" s="62">
        <v>40</v>
      </c>
      <c r="N1043" s="62">
        <v>20</v>
      </c>
      <c r="O1043" s="62">
        <v>0</v>
      </c>
      <c r="P1043" s="63">
        <v>0</v>
      </c>
      <c r="Q1043" s="64">
        <f t="shared" si="742"/>
        <v>60</v>
      </c>
    </row>
    <row r="1044" spans="1:17" ht="15.75" customHeight="1">
      <c r="A1044" s="60" t="s">
        <v>75</v>
      </c>
      <c r="B1044" s="61">
        <v>0</v>
      </c>
      <c r="C1044" s="62">
        <v>0</v>
      </c>
      <c r="D1044" s="62">
        <v>0</v>
      </c>
      <c r="E1044" s="62">
        <v>7</v>
      </c>
      <c r="F1044" s="62">
        <v>5</v>
      </c>
      <c r="G1044" s="62">
        <v>0</v>
      </c>
      <c r="H1044" s="63">
        <v>0</v>
      </c>
      <c r="I1044" s="64">
        <f t="shared" si="741"/>
        <v>12</v>
      </c>
      <c r="J1044" s="61">
        <v>0</v>
      </c>
      <c r="K1044" s="62">
        <v>0</v>
      </c>
      <c r="L1044" s="62">
        <v>0</v>
      </c>
      <c r="M1044" s="62">
        <v>21</v>
      </c>
      <c r="N1044" s="62">
        <v>15</v>
      </c>
      <c r="O1044" s="62">
        <v>0</v>
      </c>
      <c r="P1044" s="63">
        <v>0</v>
      </c>
      <c r="Q1044" s="64">
        <f t="shared" si="742"/>
        <v>36</v>
      </c>
    </row>
    <row r="1045" spans="1:17" ht="15.75" customHeight="1">
      <c r="A1045" s="60" t="s">
        <v>76</v>
      </c>
      <c r="B1045" s="61">
        <v>0</v>
      </c>
      <c r="C1045" s="62">
        <v>0</v>
      </c>
      <c r="D1045" s="62">
        <v>0</v>
      </c>
      <c r="E1045" s="62">
        <v>15</v>
      </c>
      <c r="F1045" s="62">
        <v>30</v>
      </c>
      <c r="G1045" s="62">
        <v>0</v>
      </c>
      <c r="H1045" s="63">
        <v>0</v>
      </c>
      <c r="I1045" s="64">
        <f t="shared" si="741"/>
        <v>45</v>
      </c>
      <c r="J1045" s="61">
        <v>0</v>
      </c>
      <c r="K1045" s="62">
        <v>0</v>
      </c>
      <c r="L1045" s="62">
        <v>0</v>
      </c>
      <c r="M1045" s="62">
        <v>30</v>
      </c>
      <c r="N1045" s="62">
        <v>60</v>
      </c>
      <c r="O1045" s="62">
        <v>0</v>
      </c>
      <c r="P1045" s="63">
        <v>0</v>
      </c>
      <c r="Q1045" s="64">
        <f t="shared" si="742"/>
        <v>90</v>
      </c>
    </row>
    <row r="1046" spans="1:17" ht="15.75" customHeight="1">
      <c r="A1046" s="60" t="s">
        <v>77</v>
      </c>
      <c r="B1046" s="61">
        <v>0</v>
      </c>
      <c r="C1046" s="62">
        <v>0</v>
      </c>
      <c r="D1046" s="62">
        <v>0</v>
      </c>
      <c r="E1046" s="62">
        <v>494</v>
      </c>
      <c r="F1046" s="62">
        <v>451</v>
      </c>
      <c r="G1046" s="62">
        <v>0</v>
      </c>
      <c r="H1046" s="63">
        <v>176</v>
      </c>
      <c r="I1046" s="64">
        <f t="shared" si="741"/>
        <v>1121</v>
      </c>
      <c r="J1046" s="61">
        <v>0</v>
      </c>
      <c r="K1046" s="62">
        <v>0</v>
      </c>
      <c r="L1046" s="62">
        <v>0</v>
      </c>
      <c r="M1046" s="62">
        <v>592.79999999999995</v>
      </c>
      <c r="N1046" s="62">
        <v>541.19999999999993</v>
      </c>
      <c r="O1046" s="62">
        <v>0</v>
      </c>
      <c r="P1046" s="63">
        <v>211.2</v>
      </c>
      <c r="Q1046" s="64">
        <f t="shared" si="742"/>
        <v>1345.2</v>
      </c>
    </row>
    <row r="1047" spans="1:17" ht="15.75" customHeight="1">
      <c r="A1047" s="60" t="s">
        <v>78</v>
      </c>
      <c r="B1047" s="61">
        <v>0</v>
      </c>
      <c r="C1047" s="62">
        <v>0</v>
      </c>
      <c r="D1047" s="62">
        <v>0</v>
      </c>
      <c r="E1047" s="62">
        <v>166</v>
      </c>
      <c r="F1047" s="62">
        <v>114</v>
      </c>
      <c r="G1047" s="62">
        <v>0</v>
      </c>
      <c r="H1047" s="63">
        <v>0</v>
      </c>
      <c r="I1047" s="64">
        <f t="shared" si="741"/>
        <v>280</v>
      </c>
      <c r="J1047" s="61">
        <v>0</v>
      </c>
      <c r="K1047" s="62">
        <v>0</v>
      </c>
      <c r="L1047" s="62">
        <v>0</v>
      </c>
      <c r="M1047" s="62">
        <v>166</v>
      </c>
      <c r="N1047" s="62">
        <v>114</v>
      </c>
      <c r="O1047" s="62">
        <v>0</v>
      </c>
      <c r="P1047" s="63">
        <v>0</v>
      </c>
      <c r="Q1047" s="64">
        <f t="shared" si="742"/>
        <v>280</v>
      </c>
    </row>
    <row r="1048" spans="1:17" ht="15.75" customHeight="1">
      <c r="A1048" s="60" t="s">
        <v>79</v>
      </c>
      <c r="B1048" s="61">
        <v>0</v>
      </c>
      <c r="C1048" s="62">
        <v>0</v>
      </c>
      <c r="D1048" s="62">
        <v>0</v>
      </c>
      <c r="E1048" s="62">
        <v>142</v>
      </c>
      <c r="F1048" s="62">
        <v>55</v>
      </c>
      <c r="G1048" s="62">
        <v>0</v>
      </c>
      <c r="H1048" s="63">
        <v>0</v>
      </c>
      <c r="I1048" s="64">
        <f t="shared" si="741"/>
        <v>197</v>
      </c>
      <c r="J1048" s="61">
        <v>0</v>
      </c>
      <c r="K1048" s="62">
        <v>0</v>
      </c>
      <c r="L1048" s="62">
        <v>0</v>
      </c>
      <c r="M1048" s="62">
        <v>113.60000000000001</v>
      </c>
      <c r="N1048" s="62">
        <v>44</v>
      </c>
      <c r="O1048" s="62">
        <v>0</v>
      </c>
      <c r="P1048" s="63">
        <v>0</v>
      </c>
      <c r="Q1048" s="64">
        <f t="shared" si="742"/>
        <v>157.60000000000002</v>
      </c>
    </row>
    <row r="1049" spans="1:17" ht="15.75" customHeight="1">
      <c r="A1049" s="45" t="s">
        <v>80</v>
      </c>
      <c r="B1049" s="61">
        <v>0</v>
      </c>
      <c r="C1049" s="62">
        <v>0</v>
      </c>
      <c r="D1049" s="62">
        <v>0</v>
      </c>
      <c r="E1049" s="62">
        <v>180</v>
      </c>
      <c r="F1049" s="62">
        <v>543</v>
      </c>
      <c r="G1049" s="62">
        <v>0</v>
      </c>
      <c r="H1049" s="63">
        <v>0</v>
      </c>
      <c r="I1049" s="64">
        <f t="shared" si="741"/>
        <v>723</v>
      </c>
      <c r="J1049" s="61">
        <v>0</v>
      </c>
      <c r="K1049" s="62">
        <v>0</v>
      </c>
      <c r="L1049" s="62">
        <v>0</v>
      </c>
      <c r="M1049" s="62">
        <v>108</v>
      </c>
      <c r="N1049" s="62">
        <v>325.8</v>
      </c>
      <c r="O1049" s="62">
        <v>0</v>
      </c>
      <c r="P1049" s="63">
        <v>0</v>
      </c>
      <c r="Q1049" s="64">
        <f t="shared" si="742"/>
        <v>433.8</v>
      </c>
    </row>
    <row r="1050" spans="1:17" ht="15.75" customHeight="1">
      <c r="A1050" s="65" t="s">
        <v>81</v>
      </c>
      <c r="B1050" s="61">
        <v>0</v>
      </c>
      <c r="C1050" s="62">
        <v>0</v>
      </c>
      <c r="D1050" s="62">
        <v>0</v>
      </c>
      <c r="E1050" s="62">
        <v>67</v>
      </c>
      <c r="F1050" s="62">
        <v>125</v>
      </c>
      <c r="G1050" s="62">
        <v>0</v>
      </c>
      <c r="H1050" s="63">
        <v>0</v>
      </c>
      <c r="I1050" s="64">
        <f t="shared" si="741"/>
        <v>192</v>
      </c>
      <c r="J1050" s="61">
        <v>0</v>
      </c>
      <c r="K1050" s="62">
        <v>0</v>
      </c>
      <c r="L1050" s="62">
        <v>0</v>
      </c>
      <c r="M1050" s="62">
        <v>33.5</v>
      </c>
      <c r="N1050" s="62">
        <v>62.5</v>
      </c>
      <c r="O1050" s="62">
        <v>0</v>
      </c>
      <c r="P1050" s="63">
        <v>0</v>
      </c>
      <c r="Q1050" s="64">
        <f t="shared" si="742"/>
        <v>96</v>
      </c>
    </row>
    <row r="1051" spans="1:17" ht="15.75" customHeight="1">
      <c r="A1051" s="65" t="s">
        <v>82</v>
      </c>
      <c r="B1051" s="61">
        <v>0</v>
      </c>
      <c r="C1051" s="62">
        <v>0</v>
      </c>
      <c r="D1051" s="62">
        <v>0</v>
      </c>
      <c r="E1051" s="62">
        <v>285</v>
      </c>
      <c r="F1051" s="62">
        <v>76</v>
      </c>
      <c r="G1051" s="62">
        <v>0</v>
      </c>
      <c r="H1051" s="63">
        <v>0</v>
      </c>
      <c r="I1051" s="64">
        <f t="shared" si="741"/>
        <v>361</v>
      </c>
      <c r="J1051" s="61">
        <v>0</v>
      </c>
      <c r="K1051" s="62">
        <v>0</v>
      </c>
      <c r="L1051" s="62">
        <v>0</v>
      </c>
      <c r="M1051" s="62">
        <v>114</v>
      </c>
      <c r="N1051" s="62">
        <v>30.400000000000002</v>
      </c>
      <c r="O1051" s="62">
        <v>0</v>
      </c>
      <c r="P1051" s="63">
        <v>0</v>
      </c>
      <c r="Q1051" s="64">
        <f t="shared" si="742"/>
        <v>144.4</v>
      </c>
    </row>
    <row r="1052" spans="1:17" ht="15.75" customHeight="1">
      <c r="A1052" s="45" t="s">
        <v>83</v>
      </c>
      <c r="B1052" s="61">
        <v>0</v>
      </c>
      <c r="C1052" s="62">
        <v>0</v>
      </c>
      <c r="D1052" s="62">
        <v>0</v>
      </c>
      <c r="E1052" s="61">
        <v>0</v>
      </c>
      <c r="F1052" s="61">
        <v>0</v>
      </c>
      <c r="G1052" s="62">
        <v>0</v>
      </c>
      <c r="H1052" s="63">
        <v>0</v>
      </c>
      <c r="I1052" s="64">
        <f t="shared" si="741"/>
        <v>0</v>
      </c>
      <c r="J1052" s="61">
        <v>0</v>
      </c>
      <c r="K1052" s="62">
        <v>0</v>
      </c>
      <c r="L1052" s="62">
        <v>0</v>
      </c>
      <c r="M1052" s="62">
        <v>0</v>
      </c>
      <c r="N1052" s="62">
        <v>0</v>
      </c>
      <c r="O1052" s="62">
        <v>0</v>
      </c>
      <c r="P1052" s="63">
        <v>0</v>
      </c>
      <c r="Q1052" s="64">
        <f t="shared" si="742"/>
        <v>0</v>
      </c>
    </row>
    <row r="1053" spans="1:17" ht="15.75" customHeight="1" thickBot="1">
      <c r="A1053" s="45" t="s">
        <v>84</v>
      </c>
      <c r="B1053" s="61">
        <v>0</v>
      </c>
      <c r="C1053" s="62">
        <v>0</v>
      </c>
      <c r="D1053" s="62">
        <v>0</v>
      </c>
      <c r="E1053" s="61">
        <v>0</v>
      </c>
      <c r="F1053" s="61">
        <v>0</v>
      </c>
      <c r="G1053" s="62">
        <v>0</v>
      </c>
      <c r="H1053" s="63">
        <v>0</v>
      </c>
      <c r="I1053" s="64">
        <f t="shared" si="741"/>
        <v>0</v>
      </c>
      <c r="J1053" s="61">
        <v>0</v>
      </c>
      <c r="K1053" s="62">
        <v>0</v>
      </c>
      <c r="L1053" s="62">
        <v>0</v>
      </c>
      <c r="M1053" s="62">
        <v>0</v>
      </c>
      <c r="N1053" s="62">
        <v>0</v>
      </c>
      <c r="O1053" s="62">
        <v>0</v>
      </c>
      <c r="P1053" s="63">
        <v>0</v>
      </c>
      <c r="Q1053" s="64">
        <f t="shared" si="742"/>
        <v>0</v>
      </c>
    </row>
    <row r="1054" spans="1:17" s="59" customFormat="1" ht="16.5" customHeight="1" thickBot="1">
      <c r="A1054" s="54" t="s">
        <v>85</v>
      </c>
      <c r="B1054" s="55">
        <f t="shared" ref="B1054:Q1054" si="743">SUM(B1055:B1056)</f>
        <v>0</v>
      </c>
      <c r="C1054" s="56">
        <f t="shared" si="743"/>
        <v>0</v>
      </c>
      <c r="D1054" s="56">
        <f t="shared" si="743"/>
        <v>5</v>
      </c>
      <c r="E1054" s="56">
        <f t="shared" si="743"/>
        <v>2</v>
      </c>
      <c r="F1054" s="56">
        <f t="shared" si="743"/>
        <v>0</v>
      </c>
      <c r="G1054" s="56">
        <f t="shared" si="743"/>
        <v>0</v>
      </c>
      <c r="H1054" s="57">
        <f t="shared" si="743"/>
        <v>0</v>
      </c>
      <c r="I1054" s="58">
        <f t="shared" si="743"/>
        <v>7</v>
      </c>
      <c r="J1054" s="55">
        <f t="shared" si="743"/>
        <v>0</v>
      </c>
      <c r="K1054" s="56">
        <f t="shared" si="743"/>
        <v>0</v>
      </c>
      <c r="L1054" s="56">
        <f t="shared" si="743"/>
        <v>220</v>
      </c>
      <c r="M1054" s="56">
        <f t="shared" si="743"/>
        <v>66</v>
      </c>
      <c r="N1054" s="56">
        <f t="shared" si="743"/>
        <v>0</v>
      </c>
      <c r="O1054" s="56">
        <f t="shared" si="743"/>
        <v>0</v>
      </c>
      <c r="P1054" s="57">
        <f t="shared" si="743"/>
        <v>0</v>
      </c>
      <c r="Q1054" s="58">
        <f t="shared" si="743"/>
        <v>286</v>
      </c>
    </row>
    <row r="1055" spans="1:17" ht="15.75" customHeight="1">
      <c r="A1055" s="45" t="s">
        <v>86</v>
      </c>
      <c r="B1055" s="61">
        <v>0</v>
      </c>
      <c r="C1055" s="62">
        <v>0</v>
      </c>
      <c r="D1055" s="62">
        <v>5</v>
      </c>
      <c r="E1055" s="62">
        <v>1</v>
      </c>
      <c r="F1055" s="62">
        <v>0</v>
      </c>
      <c r="G1055" s="62">
        <v>0</v>
      </c>
      <c r="H1055" s="63">
        <v>0</v>
      </c>
      <c r="I1055" s="64">
        <f>SUM(B1055:H1055)</f>
        <v>6</v>
      </c>
      <c r="J1055" s="61">
        <v>0</v>
      </c>
      <c r="K1055" s="62">
        <v>0</v>
      </c>
      <c r="L1055" s="62">
        <v>220</v>
      </c>
      <c r="M1055" s="62">
        <v>44</v>
      </c>
      <c r="N1055" s="62">
        <v>0</v>
      </c>
      <c r="O1055" s="62">
        <v>0</v>
      </c>
      <c r="P1055" s="63">
        <v>0</v>
      </c>
      <c r="Q1055" s="64">
        <f>SUM(J1055:P1055)</f>
        <v>264</v>
      </c>
    </row>
    <row r="1056" spans="1:17" ht="15.75" customHeight="1" thickBot="1">
      <c r="A1056" s="45" t="s">
        <v>87</v>
      </c>
      <c r="B1056" s="61">
        <v>0</v>
      </c>
      <c r="C1056" s="61">
        <v>0</v>
      </c>
      <c r="D1056" s="62">
        <v>0</v>
      </c>
      <c r="E1056" s="62">
        <v>1</v>
      </c>
      <c r="F1056" s="62">
        <v>0</v>
      </c>
      <c r="G1056" s="62">
        <v>0</v>
      </c>
      <c r="H1056" s="63">
        <v>0</v>
      </c>
      <c r="I1056" s="64">
        <f>SUM(B1056:H1056)</f>
        <v>1</v>
      </c>
      <c r="J1056" s="61">
        <v>0</v>
      </c>
      <c r="K1056" s="62">
        <v>0</v>
      </c>
      <c r="L1056" s="62">
        <v>0</v>
      </c>
      <c r="M1056" s="62">
        <v>22</v>
      </c>
      <c r="N1056" s="62">
        <v>0</v>
      </c>
      <c r="O1056" s="62">
        <v>0</v>
      </c>
      <c r="P1056" s="63">
        <v>0</v>
      </c>
      <c r="Q1056" s="64">
        <f>SUM(J1056:P1056)</f>
        <v>22</v>
      </c>
    </row>
    <row r="1057" spans="1:17" s="59" customFormat="1" ht="16.5" customHeight="1" thickBot="1">
      <c r="A1057" s="54" t="s">
        <v>88</v>
      </c>
      <c r="B1057" s="55">
        <f>SUM(B1058:B1073)</f>
        <v>67636</v>
      </c>
      <c r="C1057" s="55">
        <f t="shared" ref="C1057:Q1057" si="744">SUM(C1058:C1073)</f>
        <v>0</v>
      </c>
      <c r="D1057" s="55">
        <f t="shared" si="744"/>
        <v>793605</v>
      </c>
      <c r="E1057" s="55">
        <f t="shared" si="744"/>
        <v>181989</v>
      </c>
      <c r="F1057" s="55">
        <f t="shared" si="744"/>
        <v>30211</v>
      </c>
      <c r="G1057" s="55">
        <f t="shared" si="744"/>
        <v>1100</v>
      </c>
      <c r="H1057" s="110">
        <f t="shared" si="744"/>
        <v>1000</v>
      </c>
      <c r="I1057" s="58">
        <f t="shared" si="744"/>
        <v>1075541</v>
      </c>
      <c r="J1057" s="55">
        <f t="shared" si="744"/>
        <v>217006.4</v>
      </c>
      <c r="K1057" s="55">
        <f t="shared" si="744"/>
        <v>0</v>
      </c>
      <c r="L1057" s="55">
        <f t="shared" si="744"/>
        <v>2350617.6000000001</v>
      </c>
      <c r="M1057" s="55">
        <f t="shared" si="744"/>
        <v>635137.5</v>
      </c>
      <c r="N1057" s="55">
        <f t="shared" si="744"/>
        <v>112838.9</v>
      </c>
      <c r="O1057" s="55">
        <f t="shared" si="744"/>
        <v>2720</v>
      </c>
      <c r="P1057" s="110">
        <f t="shared" si="744"/>
        <v>3560</v>
      </c>
      <c r="Q1057" s="58">
        <f t="shared" si="744"/>
        <v>3321880.4</v>
      </c>
    </row>
    <row r="1058" spans="1:17" ht="15" customHeight="1">
      <c r="A1058" s="66" t="s">
        <v>89</v>
      </c>
      <c r="B1058" s="61">
        <v>22364</v>
      </c>
      <c r="C1058" s="62">
        <v>0</v>
      </c>
      <c r="D1058" s="62">
        <v>312927</v>
      </c>
      <c r="E1058" s="62">
        <v>66608</v>
      </c>
      <c r="F1058" s="62">
        <v>9057</v>
      </c>
      <c r="G1058" s="62">
        <v>100</v>
      </c>
      <c r="H1058" s="63">
        <v>100</v>
      </c>
      <c r="I1058" s="64">
        <f t="shared" ref="I1058:I1073" si="745">SUM(B1058:H1058)</f>
        <v>411156</v>
      </c>
      <c r="J1058" s="61">
        <v>71564.800000000003</v>
      </c>
      <c r="K1058" s="62">
        <v>0</v>
      </c>
      <c r="L1058" s="62">
        <v>1001366.4</v>
      </c>
      <c r="M1058" s="62">
        <v>213145.60000000001</v>
      </c>
      <c r="N1058" s="62">
        <v>28982.400000000001</v>
      </c>
      <c r="O1058" s="62">
        <v>320</v>
      </c>
      <c r="P1058" s="63">
        <v>320</v>
      </c>
      <c r="Q1058" s="64">
        <f t="shared" ref="Q1058:Q1073" si="746">SUM(J1058:P1058)</f>
        <v>1315699.2</v>
      </c>
    </row>
    <row r="1059" spans="1:17" ht="15" customHeight="1">
      <c r="A1059" s="45" t="s">
        <v>90</v>
      </c>
      <c r="B1059" s="61">
        <v>14935</v>
      </c>
      <c r="C1059" s="62">
        <v>0</v>
      </c>
      <c r="D1059" s="62">
        <v>232014</v>
      </c>
      <c r="E1059" s="62">
        <v>27988</v>
      </c>
      <c r="F1059" s="62">
        <v>6109</v>
      </c>
      <c r="G1059" s="62">
        <v>500</v>
      </c>
      <c r="H1059" s="63">
        <v>100</v>
      </c>
      <c r="I1059" s="64">
        <f t="shared" si="745"/>
        <v>281646</v>
      </c>
      <c r="J1059" s="61">
        <v>23896</v>
      </c>
      <c r="K1059" s="62">
        <v>0</v>
      </c>
      <c r="L1059" s="62">
        <v>371222.4</v>
      </c>
      <c r="M1059" s="62">
        <v>44780.800000000003</v>
      </c>
      <c r="N1059" s="62">
        <v>9774.4</v>
      </c>
      <c r="O1059" s="62">
        <v>800</v>
      </c>
      <c r="P1059" s="63">
        <v>160</v>
      </c>
      <c r="Q1059" s="64">
        <f t="shared" si="746"/>
        <v>450633.60000000003</v>
      </c>
    </row>
    <row r="1060" spans="1:17" ht="15" customHeight="1">
      <c r="A1060" s="66" t="s">
        <v>91</v>
      </c>
      <c r="B1060" s="61">
        <v>14717</v>
      </c>
      <c r="C1060" s="62">
        <v>0</v>
      </c>
      <c r="D1060" s="62">
        <v>121396</v>
      </c>
      <c r="E1060" s="62">
        <v>52790</v>
      </c>
      <c r="F1060" s="62">
        <v>7745</v>
      </c>
      <c r="G1060" s="62">
        <v>300</v>
      </c>
      <c r="H1060" s="63">
        <v>740</v>
      </c>
      <c r="I1060" s="64">
        <f t="shared" si="745"/>
        <v>197688</v>
      </c>
      <c r="J1060" s="61">
        <v>58868</v>
      </c>
      <c r="K1060" s="62">
        <v>0</v>
      </c>
      <c r="L1060" s="62">
        <v>485584</v>
      </c>
      <c r="M1060" s="62">
        <v>211160</v>
      </c>
      <c r="N1060" s="62">
        <v>30980</v>
      </c>
      <c r="O1060" s="62">
        <v>1200</v>
      </c>
      <c r="P1060" s="63">
        <v>2960</v>
      </c>
      <c r="Q1060" s="64">
        <f t="shared" si="746"/>
        <v>790752</v>
      </c>
    </row>
    <row r="1061" spans="1:17" ht="15" customHeight="1">
      <c r="A1061" s="45" t="s">
        <v>92</v>
      </c>
      <c r="B1061" s="61">
        <v>8928</v>
      </c>
      <c r="C1061" s="62">
        <v>0</v>
      </c>
      <c r="D1061" s="62">
        <v>71649</v>
      </c>
      <c r="E1061" s="62">
        <v>19848</v>
      </c>
      <c r="F1061" s="62">
        <v>4016</v>
      </c>
      <c r="G1061" s="62">
        <v>200</v>
      </c>
      <c r="H1061" s="63">
        <v>60</v>
      </c>
      <c r="I1061" s="64">
        <f t="shared" si="745"/>
        <v>104701</v>
      </c>
      <c r="J1061" s="61">
        <v>17856</v>
      </c>
      <c r="K1061" s="62">
        <v>0</v>
      </c>
      <c r="L1061" s="62">
        <v>143298</v>
      </c>
      <c r="M1061" s="62">
        <v>39696</v>
      </c>
      <c r="N1061" s="62">
        <v>8032</v>
      </c>
      <c r="O1061" s="62">
        <v>400</v>
      </c>
      <c r="P1061" s="63">
        <v>120</v>
      </c>
      <c r="Q1061" s="64">
        <f t="shared" si="746"/>
        <v>209402</v>
      </c>
    </row>
    <row r="1062" spans="1:17" ht="15" customHeight="1">
      <c r="A1062" s="45" t="s">
        <v>93</v>
      </c>
      <c r="B1062" s="61">
        <v>2846</v>
      </c>
      <c r="C1062" s="62">
        <v>0</v>
      </c>
      <c r="D1062" s="62">
        <v>24531</v>
      </c>
      <c r="E1062" s="62">
        <v>5350</v>
      </c>
      <c r="F1062" s="62">
        <v>441</v>
      </c>
      <c r="G1062" s="62">
        <v>0</v>
      </c>
      <c r="H1062" s="63">
        <v>0</v>
      </c>
      <c r="I1062" s="64">
        <f t="shared" si="745"/>
        <v>33168</v>
      </c>
      <c r="J1062" s="61">
        <v>14799.2</v>
      </c>
      <c r="K1062" s="62">
        <v>0</v>
      </c>
      <c r="L1062" s="62">
        <v>127561.2</v>
      </c>
      <c r="M1062" s="62">
        <v>27820</v>
      </c>
      <c r="N1062" s="62">
        <v>2293.2000000000003</v>
      </c>
      <c r="O1062" s="62">
        <v>0</v>
      </c>
      <c r="P1062" s="63">
        <v>0</v>
      </c>
      <c r="Q1062" s="64">
        <f t="shared" si="746"/>
        <v>172473.60000000001</v>
      </c>
    </row>
    <row r="1063" spans="1:17" ht="15" customHeight="1">
      <c r="A1063" s="45" t="s">
        <v>94</v>
      </c>
      <c r="B1063" s="61">
        <v>1674</v>
      </c>
      <c r="C1063" s="62">
        <v>0</v>
      </c>
      <c r="D1063" s="62">
        <v>15186</v>
      </c>
      <c r="E1063" s="62">
        <v>2421</v>
      </c>
      <c r="F1063" s="62">
        <v>244</v>
      </c>
      <c r="G1063" s="62">
        <v>0</v>
      </c>
      <c r="H1063" s="63">
        <v>0</v>
      </c>
      <c r="I1063" s="64">
        <f t="shared" si="745"/>
        <v>19525</v>
      </c>
      <c r="J1063" s="61">
        <v>4352.4000000000005</v>
      </c>
      <c r="K1063" s="62">
        <v>0</v>
      </c>
      <c r="L1063" s="62">
        <v>39483.599999999999</v>
      </c>
      <c r="M1063" s="62">
        <v>6294.6</v>
      </c>
      <c r="N1063" s="62">
        <v>634.4</v>
      </c>
      <c r="O1063" s="62">
        <v>0</v>
      </c>
      <c r="P1063" s="63">
        <v>0</v>
      </c>
      <c r="Q1063" s="64">
        <f t="shared" si="746"/>
        <v>50765</v>
      </c>
    </row>
    <row r="1064" spans="1:17" ht="15" customHeight="1">
      <c r="A1064" s="45" t="s">
        <v>95</v>
      </c>
      <c r="B1064" s="61">
        <v>270</v>
      </c>
      <c r="C1064" s="62">
        <v>0</v>
      </c>
      <c r="D1064" s="62">
        <v>1969</v>
      </c>
      <c r="E1064" s="62">
        <v>569</v>
      </c>
      <c r="F1064" s="62">
        <v>53</v>
      </c>
      <c r="G1064" s="62">
        <v>0</v>
      </c>
      <c r="H1064" s="63">
        <v>0</v>
      </c>
      <c r="I1064" s="64">
        <f t="shared" si="745"/>
        <v>2861</v>
      </c>
      <c r="J1064" s="61">
        <v>1890</v>
      </c>
      <c r="K1064" s="62">
        <v>0</v>
      </c>
      <c r="L1064" s="62">
        <v>13783</v>
      </c>
      <c r="M1064" s="62">
        <v>3983</v>
      </c>
      <c r="N1064" s="62">
        <v>371</v>
      </c>
      <c r="O1064" s="62">
        <v>0</v>
      </c>
      <c r="P1064" s="63">
        <v>0</v>
      </c>
      <c r="Q1064" s="64">
        <f t="shared" si="746"/>
        <v>20027</v>
      </c>
    </row>
    <row r="1065" spans="1:17" ht="15" customHeight="1">
      <c r="A1065" s="45" t="s">
        <v>96</v>
      </c>
      <c r="B1065" s="61">
        <v>167</v>
      </c>
      <c r="C1065" s="62">
        <v>0</v>
      </c>
      <c r="D1065" s="62">
        <v>1052</v>
      </c>
      <c r="E1065" s="62">
        <v>232</v>
      </c>
      <c r="F1065" s="62">
        <v>28</v>
      </c>
      <c r="G1065" s="62">
        <v>0</v>
      </c>
      <c r="H1065" s="63">
        <v>0</v>
      </c>
      <c r="I1065" s="64">
        <f t="shared" si="745"/>
        <v>1479</v>
      </c>
      <c r="J1065" s="61">
        <v>584.5</v>
      </c>
      <c r="K1065" s="62">
        <v>0</v>
      </c>
      <c r="L1065" s="62">
        <v>3682</v>
      </c>
      <c r="M1065" s="62">
        <v>812</v>
      </c>
      <c r="N1065" s="62">
        <v>98</v>
      </c>
      <c r="O1065" s="62">
        <v>0</v>
      </c>
      <c r="P1065" s="63">
        <v>0</v>
      </c>
      <c r="Q1065" s="64">
        <f t="shared" si="746"/>
        <v>5176.5</v>
      </c>
    </row>
    <row r="1066" spans="1:17" ht="15" customHeight="1">
      <c r="A1066" s="45" t="s">
        <v>97</v>
      </c>
      <c r="B1066" s="61">
        <v>983</v>
      </c>
      <c r="C1066" s="62">
        <v>0</v>
      </c>
      <c r="D1066" s="62">
        <v>6810</v>
      </c>
      <c r="E1066" s="62">
        <v>3544</v>
      </c>
      <c r="F1066" s="62">
        <v>1305</v>
      </c>
      <c r="G1066" s="62">
        <v>0</v>
      </c>
      <c r="H1066" s="63">
        <v>0</v>
      </c>
      <c r="I1066" s="64">
        <f t="shared" si="745"/>
        <v>12642</v>
      </c>
      <c r="J1066" s="61">
        <v>14745</v>
      </c>
      <c r="K1066" s="62">
        <v>0</v>
      </c>
      <c r="L1066" s="62">
        <v>102150</v>
      </c>
      <c r="M1066" s="62">
        <v>53160</v>
      </c>
      <c r="N1066" s="62">
        <v>19575</v>
      </c>
      <c r="O1066" s="62">
        <v>0</v>
      </c>
      <c r="P1066" s="63">
        <v>0</v>
      </c>
      <c r="Q1066" s="64">
        <f t="shared" si="746"/>
        <v>189630</v>
      </c>
    </row>
    <row r="1067" spans="1:17" ht="15" customHeight="1">
      <c r="A1067" s="45" t="s">
        <v>98</v>
      </c>
      <c r="B1067" s="61">
        <v>599</v>
      </c>
      <c r="C1067" s="62">
        <v>0</v>
      </c>
      <c r="D1067" s="62">
        <v>5196</v>
      </c>
      <c r="E1067" s="62">
        <v>1955</v>
      </c>
      <c r="F1067" s="62">
        <v>1095</v>
      </c>
      <c r="G1067" s="62">
        <v>0</v>
      </c>
      <c r="H1067" s="63">
        <v>0</v>
      </c>
      <c r="I1067" s="64">
        <f t="shared" si="745"/>
        <v>8845</v>
      </c>
      <c r="J1067" s="61">
        <v>4492.5</v>
      </c>
      <c r="K1067" s="62">
        <v>0</v>
      </c>
      <c r="L1067" s="62">
        <v>38970</v>
      </c>
      <c r="M1067" s="62">
        <v>14662.5</v>
      </c>
      <c r="N1067" s="62">
        <v>8212.5</v>
      </c>
      <c r="O1067" s="62">
        <v>0</v>
      </c>
      <c r="P1067" s="63">
        <v>0</v>
      </c>
      <c r="Q1067" s="64">
        <f t="shared" si="746"/>
        <v>66337.5</v>
      </c>
    </row>
    <row r="1068" spans="1:17" ht="15" customHeight="1">
      <c r="A1068" s="45" t="s">
        <v>99</v>
      </c>
      <c r="B1068" s="61">
        <v>52</v>
      </c>
      <c r="C1068" s="62">
        <v>0</v>
      </c>
      <c r="D1068" s="62">
        <v>235</v>
      </c>
      <c r="E1068" s="62">
        <v>162</v>
      </c>
      <c r="F1068" s="62">
        <v>20</v>
      </c>
      <c r="G1068" s="62">
        <v>0</v>
      </c>
      <c r="H1068" s="63">
        <v>0</v>
      </c>
      <c r="I1068" s="64">
        <f t="shared" si="745"/>
        <v>469</v>
      </c>
      <c r="J1068" s="61">
        <v>1352</v>
      </c>
      <c r="K1068" s="62">
        <v>0</v>
      </c>
      <c r="L1068" s="62">
        <v>6110</v>
      </c>
      <c r="M1068" s="62">
        <v>4212</v>
      </c>
      <c r="N1068" s="62">
        <v>520</v>
      </c>
      <c r="O1068" s="62">
        <v>0</v>
      </c>
      <c r="P1068" s="63">
        <v>0</v>
      </c>
      <c r="Q1068" s="64">
        <f t="shared" si="746"/>
        <v>12194</v>
      </c>
    </row>
    <row r="1069" spans="1:17" ht="15" customHeight="1">
      <c r="A1069" s="45" t="s">
        <v>100</v>
      </c>
      <c r="B1069" s="61">
        <v>29</v>
      </c>
      <c r="C1069" s="62">
        <v>0</v>
      </c>
      <c r="D1069" s="62">
        <v>190</v>
      </c>
      <c r="E1069" s="62">
        <v>129</v>
      </c>
      <c r="F1069" s="62">
        <v>5</v>
      </c>
      <c r="G1069" s="62">
        <v>0</v>
      </c>
      <c r="H1069" s="63">
        <v>0</v>
      </c>
      <c r="I1069" s="64">
        <f t="shared" si="745"/>
        <v>353</v>
      </c>
      <c r="J1069" s="61">
        <v>377</v>
      </c>
      <c r="K1069" s="62">
        <v>0</v>
      </c>
      <c r="L1069" s="62">
        <v>2470</v>
      </c>
      <c r="M1069" s="62">
        <v>1677</v>
      </c>
      <c r="N1069" s="62">
        <v>65</v>
      </c>
      <c r="O1069" s="62">
        <v>0</v>
      </c>
      <c r="P1069" s="63">
        <v>0</v>
      </c>
      <c r="Q1069" s="64">
        <f t="shared" si="746"/>
        <v>4589</v>
      </c>
    </row>
    <row r="1070" spans="1:17" ht="15" customHeight="1">
      <c r="A1070" s="45" t="s">
        <v>101</v>
      </c>
      <c r="B1070" s="61">
        <v>31</v>
      </c>
      <c r="C1070" s="62">
        <v>0</v>
      </c>
      <c r="D1070" s="62">
        <v>107</v>
      </c>
      <c r="E1070" s="62">
        <v>130</v>
      </c>
      <c r="F1070" s="62">
        <v>28</v>
      </c>
      <c r="G1070" s="62">
        <v>0</v>
      </c>
      <c r="H1070" s="63">
        <v>0</v>
      </c>
      <c r="I1070" s="64">
        <f t="shared" si="745"/>
        <v>296</v>
      </c>
      <c r="J1070" s="61">
        <v>992</v>
      </c>
      <c r="K1070" s="62">
        <v>0</v>
      </c>
      <c r="L1070" s="62">
        <v>3424</v>
      </c>
      <c r="M1070" s="62">
        <v>4160</v>
      </c>
      <c r="N1070" s="62">
        <v>896</v>
      </c>
      <c r="O1070" s="62">
        <v>0</v>
      </c>
      <c r="P1070" s="63">
        <v>0</v>
      </c>
      <c r="Q1070" s="64">
        <f t="shared" si="746"/>
        <v>9472</v>
      </c>
    </row>
    <row r="1071" spans="1:17" ht="15" customHeight="1">
      <c r="A1071" s="45" t="s">
        <v>102</v>
      </c>
      <c r="B1071" s="61">
        <v>25</v>
      </c>
      <c r="C1071" s="62">
        <v>0</v>
      </c>
      <c r="D1071" s="62">
        <v>107</v>
      </c>
      <c r="E1071" s="62">
        <v>82</v>
      </c>
      <c r="F1071" s="62">
        <v>17</v>
      </c>
      <c r="G1071" s="62">
        <v>0</v>
      </c>
      <c r="H1071" s="63">
        <v>0</v>
      </c>
      <c r="I1071" s="64">
        <f t="shared" si="745"/>
        <v>231</v>
      </c>
      <c r="J1071" s="61">
        <v>400</v>
      </c>
      <c r="K1071" s="62">
        <v>0</v>
      </c>
      <c r="L1071" s="62">
        <v>1712</v>
      </c>
      <c r="M1071" s="62">
        <v>1312</v>
      </c>
      <c r="N1071" s="62">
        <v>272</v>
      </c>
      <c r="O1071" s="62">
        <v>0</v>
      </c>
      <c r="P1071" s="63">
        <v>0</v>
      </c>
      <c r="Q1071" s="64">
        <f t="shared" si="746"/>
        <v>3696</v>
      </c>
    </row>
    <row r="1072" spans="1:17" ht="15" customHeight="1">
      <c r="A1072" s="45" t="s">
        <v>103</v>
      </c>
      <c r="B1072" s="61">
        <v>15</v>
      </c>
      <c r="C1072" s="62">
        <v>0</v>
      </c>
      <c r="D1072" s="62">
        <v>127</v>
      </c>
      <c r="E1072" s="62">
        <v>125</v>
      </c>
      <c r="F1072" s="62">
        <v>31</v>
      </c>
      <c r="G1072" s="62">
        <v>0</v>
      </c>
      <c r="H1072" s="63">
        <v>0</v>
      </c>
      <c r="I1072" s="64">
        <f t="shared" si="745"/>
        <v>298</v>
      </c>
      <c r="J1072" s="61">
        <v>810</v>
      </c>
      <c r="K1072" s="62">
        <v>0</v>
      </c>
      <c r="L1072" s="62">
        <v>6858</v>
      </c>
      <c r="M1072" s="62">
        <v>6750</v>
      </c>
      <c r="N1072" s="62">
        <v>1674</v>
      </c>
      <c r="O1072" s="62">
        <v>0</v>
      </c>
      <c r="P1072" s="63">
        <v>0</v>
      </c>
      <c r="Q1072" s="64">
        <f t="shared" si="746"/>
        <v>16092</v>
      </c>
    </row>
    <row r="1073" spans="1:18" ht="15" customHeight="1" thickBot="1">
      <c r="A1073" s="65" t="s">
        <v>104</v>
      </c>
      <c r="B1073" s="50">
        <v>1</v>
      </c>
      <c r="C1073" s="51">
        <v>0</v>
      </c>
      <c r="D1073" s="51">
        <v>109</v>
      </c>
      <c r="E1073" s="51">
        <v>56</v>
      </c>
      <c r="F1073" s="51">
        <v>17</v>
      </c>
      <c r="G1073" s="51">
        <v>0</v>
      </c>
      <c r="H1073" s="63">
        <v>0</v>
      </c>
      <c r="I1073" s="53">
        <f t="shared" si="745"/>
        <v>183</v>
      </c>
      <c r="J1073" s="50">
        <v>27</v>
      </c>
      <c r="K1073" s="51">
        <v>0</v>
      </c>
      <c r="L1073" s="51">
        <v>2943</v>
      </c>
      <c r="M1073" s="51">
        <v>1512</v>
      </c>
      <c r="N1073" s="51">
        <v>459</v>
      </c>
      <c r="O1073" s="51">
        <v>0</v>
      </c>
      <c r="P1073" s="52">
        <v>0</v>
      </c>
      <c r="Q1073" s="53">
        <f t="shared" si="746"/>
        <v>4941</v>
      </c>
    </row>
    <row r="1074" spans="1:18" s="59" customFormat="1" ht="40.5" customHeight="1" thickBot="1">
      <c r="A1074" s="67" t="s">
        <v>136</v>
      </c>
      <c r="B1074" s="68">
        <f>B1057+B1054+B1037+B1034+B1031+B1028+B1025+B1022+B1013+B1010+B1007+B1002+B999+B996+B993+B984+B981+B978+B973+B970</f>
        <v>80603</v>
      </c>
      <c r="C1074" s="69">
        <f t="shared" ref="C1074:Q1074" si="747">C1057+C1054+C1037+C1034+C1031+C1028+C1025+C1022+C1013+C1010+C1007+C1002+C999+C996+C993+C984+C981+C978+C973+C970</f>
        <v>7693</v>
      </c>
      <c r="D1074" s="69">
        <f t="shared" si="747"/>
        <v>1022603</v>
      </c>
      <c r="E1074" s="69">
        <f t="shared" si="747"/>
        <v>273046</v>
      </c>
      <c r="F1074" s="69">
        <f t="shared" si="747"/>
        <v>90677</v>
      </c>
      <c r="G1074" s="69">
        <f t="shared" si="747"/>
        <v>17100</v>
      </c>
      <c r="H1074" s="70">
        <f t="shared" si="747"/>
        <v>2106</v>
      </c>
      <c r="I1074" s="71">
        <f t="shared" si="747"/>
        <v>1493828</v>
      </c>
      <c r="J1074" s="68">
        <f t="shared" si="747"/>
        <v>659548.6</v>
      </c>
      <c r="K1074" s="69">
        <f t="shared" si="747"/>
        <v>687736</v>
      </c>
      <c r="L1074" s="69">
        <f t="shared" si="747"/>
        <v>3212827</v>
      </c>
      <c r="M1074" s="69">
        <f t="shared" si="747"/>
        <v>2442192.0999999996</v>
      </c>
      <c r="N1074" s="69">
        <f t="shared" si="747"/>
        <v>1482616.2999999998</v>
      </c>
      <c r="O1074" s="69">
        <f t="shared" si="747"/>
        <v>46419.999999999993</v>
      </c>
      <c r="P1074" s="70">
        <f t="shared" si="747"/>
        <v>7750.2</v>
      </c>
      <c r="Q1074" s="71">
        <f t="shared" si="747"/>
        <v>8539090.1999999993</v>
      </c>
      <c r="R1074" s="72"/>
    </row>
    <row r="1075" spans="1:18" s="39" customFormat="1" ht="93" thickBot="1">
      <c r="A1075" s="33" t="s">
        <v>137</v>
      </c>
      <c r="B1075" s="34" t="s">
        <v>119</v>
      </c>
      <c r="C1075" s="35" t="s">
        <v>120</v>
      </c>
      <c r="D1075" s="35" t="s">
        <v>121</v>
      </c>
      <c r="E1075" s="35" t="s">
        <v>122</v>
      </c>
      <c r="F1075" s="35" t="s">
        <v>123</v>
      </c>
      <c r="G1075" s="35" t="s">
        <v>124</v>
      </c>
      <c r="H1075" s="36" t="s">
        <v>125</v>
      </c>
      <c r="I1075" s="37" t="s">
        <v>126</v>
      </c>
      <c r="J1075" s="34" t="s">
        <v>127</v>
      </c>
      <c r="K1075" s="34" t="s">
        <v>128</v>
      </c>
      <c r="L1075" s="34" t="s">
        <v>129</v>
      </c>
      <c r="M1075" s="34" t="s">
        <v>130</v>
      </c>
      <c r="N1075" s="34" t="s">
        <v>131</v>
      </c>
      <c r="O1075" s="34" t="s">
        <v>132</v>
      </c>
      <c r="P1075" s="38" t="s">
        <v>133</v>
      </c>
      <c r="Q1075" s="37" t="s">
        <v>126</v>
      </c>
    </row>
    <row r="1076" spans="1:18" s="39" customFormat="1" ht="15" customHeight="1" thickBot="1">
      <c r="A1076" s="40" t="s">
        <v>2</v>
      </c>
      <c r="B1076" s="41">
        <f>SUM(B1077:B1078)</f>
        <v>345</v>
      </c>
      <c r="C1076" s="42">
        <f t="shared" ref="C1076:Q1076" si="748">SUM(C1077:C1078)</f>
        <v>302</v>
      </c>
      <c r="D1076" s="42">
        <f t="shared" si="748"/>
        <v>0</v>
      </c>
      <c r="E1076" s="42">
        <f t="shared" si="748"/>
        <v>1070</v>
      </c>
      <c r="F1076" s="42">
        <f t="shared" si="748"/>
        <v>415</v>
      </c>
      <c r="G1076" s="42">
        <f t="shared" si="748"/>
        <v>0</v>
      </c>
      <c r="H1076" s="43">
        <f t="shared" si="748"/>
        <v>0</v>
      </c>
      <c r="I1076" s="44">
        <f t="shared" si="748"/>
        <v>2132</v>
      </c>
      <c r="J1076" s="41">
        <f t="shared" si="748"/>
        <v>10982</v>
      </c>
      <c r="K1076" s="42">
        <f t="shared" si="748"/>
        <v>9234</v>
      </c>
      <c r="L1076" s="42">
        <f t="shared" si="748"/>
        <v>0</v>
      </c>
      <c r="M1076" s="42">
        <f t="shared" si="748"/>
        <v>36005</v>
      </c>
      <c r="N1076" s="42">
        <f t="shared" si="748"/>
        <v>13946</v>
      </c>
      <c r="O1076" s="42">
        <f t="shared" si="748"/>
        <v>0</v>
      </c>
      <c r="P1076" s="43">
        <f t="shared" si="748"/>
        <v>0</v>
      </c>
      <c r="Q1076" s="44">
        <f t="shared" si="748"/>
        <v>70167</v>
      </c>
    </row>
    <row r="1077" spans="1:18" ht="18" customHeight="1">
      <c r="A1077" s="45" t="s">
        <v>3</v>
      </c>
      <c r="B1077" s="46">
        <v>233</v>
      </c>
      <c r="C1077" s="47">
        <v>184</v>
      </c>
      <c r="D1077" s="47">
        <v>0</v>
      </c>
      <c r="E1077" s="47">
        <v>825</v>
      </c>
      <c r="F1077" s="47">
        <v>319</v>
      </c>
      <c r="G1077" s="47">
        <v>0</v>
      </c>
      <c r="H1077" s="48">
        <v>0</v>
      </c>
      <c r="I1077" s="49">
        <f>SUM(B1077:H1077)</f>
        <v>1561</v>
      </c>
      <c r="J1077" s="46">
        <v>8854</v>
      </c>
      <c r="K1077" s="47">
        <v>6992</v>
      </c>
      <c r="L1077" s="47">
        <v>0</v>
      </c>
      <c r="M1077" s="47">
        <v>31350</v>
      </c>
      <c r="N1077" s="47">
        <v>12122</v>
      </c>
      <c r="O1077" s="47">
        <v>0</v>
      </c>
      <c r="P1077" s="48">
        <v>0</v>
      </c>
      <c r="Q1077" s="49">
        <f>SUM(J1077:P1077)</f>
        <v>59318</v>
      </c>
    </row>
    <row r="1078" spans="1:18" ht="18" customHeight="1" thickBot="1">
      <c r="A1078" s="45" t="s">
        <v>4</v>
      </c>
      <c r="B1078" s="50">
        <v>112</v>
      </c>
      <c r="C1078" s="51">
        <v>118</v>
      </c>
      <c r="D1078" s="51">
        <v>0</v>
      </c>
      <c r="E1078" s="51">
        <v>245</v>
      </c>
      <c r="F1078" s="51">
        <v>96</v>
      </c>
      <c r="G1078" s="51">
        <v>0</v>
      </c>
      <c r="H1078" s="52">
        <v>0</v>
      </c>
      <c r="I1078" s="53">
        <f>SUM(B1078:H1078)</f>
        <v>571</v>
      </c>
      <c r="J1078" s="50">
        <v>2128</v>
      </c>
      <c r="K1078" s="51">
        <v>2242</v>
      </c>
      <c r="L1078" s="51">
        <v>0</v>
      </c>
      <c r="M1078" s="51">
        <v>4655</v>
      </c>
      <c r="N1078" s="51">
        <v>1824</v>
      </c>
      <c r="O1078" s="51">
        <v>0</v>
      </c>
      <c r="P1078" s="52">
        <v>0</v>
      </c>
      <c r="Q1078" s="53">
        <f>SUM(J1078:P1078)</f>
        <v>10849</v>
      </c>
    </row>
    <row r="1079" spans="1:18" s="59" customFormat="1" ht="16.5" customHeight="1" thickBot="1">
      <c r="A1079" s="54" t="s">
        <v>5</v>
      </c>
      <c r="B1079" s="55">
        <f>SUM(B1080:B1083)</f>
        <v>2074</v>
      </c>
      <c r="C1079" s="56">
        <f t="shared" ref="C1079:Q1079" si="749">SUM(C1080:C1083)</f>
        <v>2048</v>
      </c>
      <c r="D1079" s="56">
        <f t="shared" si="749"/>
        <v>0</v>
      </c>
      <c r="E1079" s="56">
        <f t="shared" si="749"/>
        <v>8267</v>
      </c>
      <c r="F1079" s="56">
        <f t="shared" si="749"/>
        <v>6904</v>
      </c>
      <c r="G1079" s="56">
        <f t="shared" si="749"/>
        <v>0</v>
      </c>
      <c r="H1079" s="57">
        <f t="shared" si="749"/>
        <v>0</v>
      </c>
      <c r="I1079" s="58">
        <f t="shared" si="749"/>
        <v>19293</v>
      </c>
      <c r="J1079" s="55">
        <f t="shared" si="749"/>
        <v>173997</v>
      </c>
      <c r="K1079" s="56">
        <f t="shared" si="749"/>
        <v>175998</v>
      </c>
      <c r="L1079" s="56">
        <f t="shared" si="749"/>
        <v>0</v>
      </c>
      <c r="M1079" s="56">
        <f t="shared" si="749"/>
        <v>741976</v>
      </c>
      <c r="N1079" s="56">
        <f t="shared" si="749"/>
        <v>592671</v>
      </c>
      <c r="O1079" s="56">
        <f t="shared" si="749"/>
        <v>0</v>
      </c>
      <c r="P1079" s="57">
        <f t="shared" si="749"/>
        <v>0</v>
      </c>
      <c r="Q1079" s="58">
        <f t="shared" si="749"/>
        <v>1684642</v>
      </c>
    </row>
    <row r="1080" spans="1:18" ht="19.5" customHeight="1">
      <c r="A1080" s="60" t="s">
        <v>6</v>
      </c>
      <c r="B1080" s="46">
        <v>527</v>
      </c>
      <c r="C1080" s="47">
        <v>644</v>
      </c>
      <c r="D1080" s="47">
        <v>0</v>
      </c>
      <c r="E1080" s="47">
        <v>1670</v>
      </c>
      <c r="F1080" s="47">
        <v>1525</v>
      </c>
      <c r="G1080" s="47">
        <v>0</v>
      </c>
      <c r="H1080" s="48">
        <v>0</v>
      </c>
      <c r="I1080" s="49">
        <f>SUM(B1080:H1080)</f>
        <v>4366</v>
      </c>
      <c r="J1080" s="46">
        <v>38998</v>
      </c>
      <c r="K1080" s="47">
        <v>47656</v>
      </c>
      <c r="L1080" s="47">
        <v>0</v>
      </c>
      <c r="M1080" s="47">
        <v>123580</v>
      </c>
      <c r="N1080" s="47">
        <v>112850</v>
      </c>
      <c r="O1080" s="47">
        <v>0</v>
      </c>
      <c r="P1080" s="48">
        <v>0</v>
      </c>
      <c r="Q1080" s="49">
        <f>SUM(J1080:P1080)</f>
        <v>323084</v>
      </c>
    </row>
    <row r="1081" spans="1:18" ht="19.5" customHeight="1">
      <c r="A1081" s="60" t="s">
        <v>7</v>
      </c>
      <c r="B1081" s="61">
        <v>87</v>
      </c>
      <c r="C1081" s="62">
        <v>81</v>
      </c>
      <c r="D1081" s="62">
        <v>0</v>
      </c>
      <c r="E1081" s="62">
        <v>258</v>
      </c>
      <c r="F1081" s="62">
        <v>443</v>
      </c>
      <c r="G1081" s="62">
        <v>0</v>
      </c>
      <c r="H1081" s="63">
        <v>0</v>
      </c>
      <c r="I1081" s="64">
        <f>SUM(B1081:H1081)</f>
        <v>869</v>
      </c>
      <c r="J1081" s="61">
        <v>3219</v>
      </c>
      <c r="K1081" s="62">
        <v>2997</v>
      </c>
      <c r="L1081" s="62">
        <v>0</v>
      </c>
      <c r="M1081" s="62">
        <v>9546</v>
      </c>
      <c r="N1081" s="62">
        <v>16391</v>
      </c>
      <c r="O1081" s="62">
        <v>0</v>
      </c>
      <c r="P1081" s="63">
        <v>0</v>
      </c>
      <c r="Q1081" s="64">
        <f>SUM(J1081:P1081)</f>
        <v>32153</v>
      </c>
    </row>
    <row r="1082" spans="1:18" ht="19.5" customHeight="1">
      <c r="A1082" s="45" t="s">
        <v>8</v>
      </c>
      <c r="B1082" s="61">
        <v>936</v>
      </c>
      <c r="C1082" s="62">
        <v>956</v>
      </c>
      <c r="D1082" s="62">
        <v>0</v>
      </c>
      <c r="E1082" s="62">
        <v>4731</v>
      </c>
      <c r="F1082" s="62">
        <v>3490</v>
      </c>
      <c r="G1082" s="62">
        <v>0</v>
      </c>
      <c r="H1082" s="63">
        <v>0</v>
      </c>
      <c r="I1082" s="64">
        <f>SUM(B1082:H1082)</f>
        <v>10113</v>
      </c>
      <c r="J1082" s="61">
        <v>102960</v>
      </c>
      <c r="K1082" s="62">
        <v>105160</v>
      </c>
      <c r="L1082" s="62">
        <v>0</v>
      </c>
      <c r="M1082" s="62">
        <v>520410</v>
      </c>
      <c r="N1082" s="62">
        <v>383900</v>
      </c>
      <c r="O1082" s="62">
        <v>0</v>
      </c>
      <c r="P1082" s="63">
        <v>0</v>
      </c>
      <c r="Q1082" s="64">
        <f>SUM(J1082:P1082)</f>
        <v>1112430</v>
      </c>
    </row>
    <row r="1083" spans="1:18" ht="19.5" customHeight="1" thickBot="1">
      <c r="A1083" s="45" t="s">
        <v>9</v>
      </c>
      <c r="B1083" s="61">
        <v>524</v>
      </c>
      <c r="C1083" s="62">
        <v>367</v>
      </c>
      <c r="D1083" s="62">
        <v>0</v>
      </c>
      <c r="E1083" s="62">
        <v>1608</v>
      </c>
      <c r="F1083" s="62">
        <v>1446</v>
      </c>
      <c r="G1083" s="62">
        <v>0</v>
      </c>
      <c r="H1083" s="63">
        <v>0</v>
      </c>
      <c r="I1083" s="64">
        <f>SUM(B1083:H1083)</f>
        <v>3945</v>
      </c>
      <c r="J1083" s="61">
        <v>28820</v>
      </c>
      <c r="K1083" s="62">
        <v>20185</v>
      </c>
      <c r="L1083" s="62">
        <v>0</v>
      </c>
      <c r="M1083" s="62">
        <v>88440</v>
      </c>
      <c r="N1083" s="62">
        <v>79530</v>
      </c>
      <c r="O1083" s="62">
        <v>0</v>
      </c>
      <c r="P1083" s="63">
        <v>0</v>
      </c>
      <c r="Q1083" s="64">
        <f>SUM(J1083:P1083)</f>
        <v>216975</v>
      </c>
    </row>
    <row r="1084" spans="1:18" s="59" customFormat="1" ht="16.5" customHeight="1" thickBot="1">
      <c r="A1084" s="54" t="s">
        <v>10</v>
      </c>
      <c r="B1084" s="55">
        <f>SUM(B1085:B1086)</f>
        <v>39</v>
      </c>
      <c r="C1084" s="56">
        <f t="shared" ref="C1084:Q1084" si="750">SUM(C1085:C1086)</f>
        <v>65</v>
      </c>
      <c r="D1084" s="56">
        <f t="shared" si="750"/>
        <v>0</v>
      </c>
      <c r="E1084" s="56">
        <f t="shared" si="750"/>
        <v>194</v>
      </c>
      <c r="F1084" s="56">
        <f t="shared" si="750"/>
        <v>102</v>
      </c>
      <c r="G1084" s="56">
        <f t="shared" si="750"/>
        <v>0</v>
      </c>
      <c r="H1084" s="57">
        <f t="shared" si="750"/>
        <v>0</v>
      </c>
      <c r="I1084" s="58">
        <f t="shared" si="750"/>
        <v>400</v>
      </c>
      <c r="J1084" s="55">
        <f t="shared" si="750"/>
        <v>6448</v>
      </c>
      <c r="K1084" s="56">
        <f t="shared" si="750"/>
        <v>10712</v>
      </c>
      <c r="L1084" s="56">
        <f t="shared" si="750"/>
        <v>0</v>
      </c>
      <c r="M1084" s="56">
        <f t="shared" si="750"/>
        <v>29744</v>
      </c>
      <c r="N1084" s="56">
        <f t="shared" si="750"/>
        <v>16640</v>
      </c>
      <c r="O1084" s="56">
        <f t="shared" si="750"/>
        <v>0</v>
      </c>
      <c r="P1084" s="57">
        <f t="shared" si="750"/>
        <v>0</v>
      </c>
      <c r="Q1084" s="58">
        <f t="shared" si="750"/>
        <v>63544</v>
      </c>
    </row>
    <row r="1085" spans="1:18" ht="17.25" customHeight="1">
      <c r="A1085" s="60" t="s">
        <v>11</v>
      </c>
      <c r="B1085" s="61">
        <v>23</v>
      </c>
      <c r="C1085" s="62">
        <v>38</v>
      </c>
      <c r="D1085" s="62">
        <v>0</v>
      </c>
      <c r="E1085" s="62">
        <v>92</v>
      </c>
      <c r="F1085" s="62">
        <v>58</v>
      </c>
      <c r="G1085" s="62">
        <v>0</v>
      </c>
      <c r="H1085" s="63">
        <v>0</v>
      </c>
      <c r="I1085" s="64">
        <f>SUM(B1085:H1085)</f>
        <v>211</v>
      </c>
      <c r="J1085" s="61">
        <v>4784</v>
      </c>
      <c r="K1085" s="62">
        <v>7904</v>
      </c>
      <c r="L1085" s="62">
        <v>0</v>
      </c>
      <c r="M1085" s="62">
        <v>19136</v>
      </c>
      <c r="N1085" s="62">
        <v>12064</v>
      </c>
      <c r="O1085" s="62">
        <v>0</v>
      </c>
      <c r="P1085" s="63">
        <v>0</v>
      </c>
      <c r="Q1085" s="64">
        <f>SUM(J1085:P1085)</f>
        <v>43888</v>
      </c>
    </row>
    <row r="1086" spans="1:18" ht="17.25" customHeight="1" thickBot="1">
      <c r="A1086" s="60" t="s">
        <v>12</v>
      </c>
      <c r="B1086" s="61">
        <v>16</v>
      </c>
      <c r="C1086" s="62">
        <v>27</v>
      </c>
      <c r="D1086" s="62">
        <v>0</v>
      </c>
      <c r="E1086" s="62">
        <v>102</v>
      </c>
      <c r="F1086" s="62">
        <v>44</v>
      </c>
      <c r="G1086" s="62">
        <v>0</v>
      </c>
      <c r="H1086" s="63">
        <v>0</v>
      </c>
      <c r="I1086" s="64">
        <f>SUM(B1086:H1086)</f>
        <v>189</v>
      </c>
      <c r="J1086" s="61">
        <v>1664</v>
      </c>
      <c r="K1086" s="62">
        <v>2808</v>
      </c>
      <c r="L1086" s="62">
        <v>0</v>
      </c>
      <c r="M1086" s="62">
        <v>10608</v>
      </c>
      <c r="N1086" s="62">
        <v>4576</v>
      </c>
      <c r="O1086" s="62">
        <v>0</v>
      </c>
      <c r="P1086" s="63">
        <v>0</v>
      </c>
      <c r="Q1086" s="64">
        <f>SUM(J1086:P1086)</f>
        <v>19656</v>
      </c>
    </row>
    <row r="1087" spans="1:18" s="59" customFormat="1" ht="16.5" customHeight="1" thickBot="1">
      <c r="A1087" s="54" t="s">
        <v>13</v>
      </c>
      <c r="B1087" s="55">
        <f t="shared" ref="B1087:Q1087" si="751">SUM(B1088:B1089)</f>
        <v>34</v>
      </c>
      <c r="C1087" s="56">
        <f t="shared" si="751"/>
        <v>100</v>
      </c>
      <c r="D1087" s="56">
        <f t="shared" si="751"/>
        <v>0</v>
      </c>
      <c r="E1087" s="56">
        <f t="shared" si="751"/>
        <v>222</v>
      </c>
      <c r="F1087" s="56">
        <f t="shared" si="751"/>
        <v>198</v>
      </c>
      <c r="G1087" s="56">
        <f t="shared" si="751"/>
        <v>0</v>
      </c>
      <c r="H1087" s="57">
        <f t="shared" si="751"/>
        <v>0</v>
      </c>
      <c r="I1087" s="58">
        <f t="shared" si="751"/>
        <v>554</v>
      </c>
      <c r="J1087" s="55">
        <f t="shared" si="751"/>
        <v>7399</v>
      </c>
      <c r="K1087" s="56">
        <f t="shared" si="751"/>
        <v>22499</v>
      </c>
      <c r="L1087" s="56">
        <f t="shared" si="751"/>
        <v>0</v>
      </c>
      <c r="M1087" s="56">
        <f t="shared" si="751"/>
        <v>49377</v>
      </c>
      <c r="N1087" s="56">
        <f t="shared" si="751"/>
        <v>45149</v>
      </c>
      <c r="O1087" s="56">
        <f t="shared" si="751"/>
        <v>0</v>
      </c>
      <c r="P1087" s="57">
        <f t="shared" si="751"/>
        <v>0</v>
      </c>
      <c r="Q1087" s="58">
        <f t="shared" si="751"/>
        <v>124424</v>
      </c>
    </row>
    <row r="1088" spans="1:18" ht="17.25" customHeight="1">
      <c r="A1088" s="60" t="s">
        <v>14</v>
      </c>
      <c r="B1088" s="61">
        <v>15</v>
      </c>
      <c r="C1088" s="62">
        <v>49</v>
      </c>
      <c r="D1088" s="62">
        <v>0</v>
      </c>
      <c r="E1088" s="62">
        <v>105</v>
      </c>
      <c r="F1088" s="62">
        <v>101</v>
      </c>
      <c r="G1088" s="62">
        <v>0</v>
      </c>
      <c r="H1088" s="63">
        <v>0</v>
      </c>
      <c r="I1088" s="64">
        <f>SUM(B1088:H1088)</f>
        <v>270</v>
      </c>
      <c r="J1088" s="61">
        <v>4530</v>
      </c>
      <c r="K1088" s="62">
        <v>14798</v>
      </c>
      <c r="L1088" s="62">
        <v>0</v>
      </c>
      <c r="M1088" s="62">
        <v>31710</v>
      </c>
      <c r="N1088" s="62">
        <v>30502</v>
      </c>
      <c r="O1088" s="62">
        <v>0</v>
      </c>
      <c r="P1088" s="63">
        <v>0</v>
      </c>
      <c r="Q1088" s="64">
        <f>SUM(J1088:P1088)</f>
        <v>81540</v>
      </c>
    </row>
    <row r="1089" spans="1:17" ht="17.25" customHeight="1" thickBot="1">
      <c r="A1089" s="60" t="s">
        <v>15</v>
      </c>
      <c r="B1089" s="61">
        <v>19</v>
      </c>
      <c r="C1089" s="62">
        <v>51</v>
      </c>
      <c r="D1089" s="62">
        <v>0</v>
      </c>
      <c r="E1089" s="62">
        <v>117</v>
      </c>
      <c r="F1089" s="62">
        <v>97</v>
      </c>
      <c r="G1089" s="62">
        <v>0</v>
      </c>
      <c r="H1089" s="63">
        <v>0</v>
      </c>
      <c r="I1089" s="64">
        <f>SUM(B1089:H1089)</f>
        <v>284</v>
      </c>
      <c r="J1089" s="61">
        <v>2869</v>
      </c>
      <c r="K1089" s="62">
        <v>7701</v>
      </c>
      <c r="L1089" s="62">
        <v>0</v>
      </c>
      <c r="M1089" s="62">
        <v>17667</v>
      </c>
      <c r="N1089" s="62">
        <v>14647</v>
      </c>
      <c r="O1089" s="62">
        <v>0</v>
      </c>
      <c r="P1089" s="63">
        <v>0</v>
      </c>
      <c r="Q1089" s="64">
        <f>SUM(J1089:P1089)</f>
        <v>42884</v>
      </c>
    </row>
    <row r="1090" spans="1:17" s="59" customFormat="1" ht="16.5" customHeight="1" thickBot="1">
      <c r="A1090" s="54" t="s">
        <v>16</v>
      </c>
      <c r="B1090" s="55">
        <f>SUM(B1091:B1098)</f>
        <v>50</v>
      </c>
      <c r="C1090" s="56">
        <f t="shared" ref="C1090:Q1090" si="752">SUM(C1091:C1098)</f>
        <v>168</v>
      </c>
      <c r="D1090" s="56">
        <f t="shared" si="752"/>
        <v>0</v>
      </c>
      <c r="E1090" s="56">
        <f t="shared" si="752"/>
        <v>657</v>
      </c>
      <c r="F1090" s="56">
        <f t="shared" si="752"/>
        <v>281</v>
      </c>
      <c r="G1090" s="56">
        <f t="shared" si="752"/>
        <v>0</v>
      </c>
      <c r="H1090" s="57">
        <f t="shared" si="752"/>
        <v>0</v>
      </c>
      <c r="I1090" s="58">
        <f t="shared" si="752"/>
        <v>1156</v>
      </c>
      <c r="J1090" s="55">
        <f t="shared" si="752"/>
        <v>12025</v>
      </c>
      <c r="K1090" s="56">
        <f t="shared" si="752"/>
        <v>38215</v>
      </c>
      <c r="L1090" s="56">
        <f t="shared" si="752"/>
        <v>0</v>
      </c>
      <c r="M1090" s="56">
        <f t="shared" si="752"/>
        <v>148295</v>
      </c>
      <c r="N1090" s="56">
        <f t="shared" si="752"/>
        <v>62502</v>
      </c>
      <c r="O1090" s="56">
        <f t="shared" si="752"/>
        <v>0</v>
      </c>
      <c r="P1090" s="57">
        <f t="shared" si="752"/>
        <v>0</v>
      </c>
      <c r="Q1090" s="58">
        <f t="shared" si="752"/>
        <v>261037</v>
      </c>
    </row>
    <row r="1091" spans="1:17" ht="18" customHeight="1">
      <c r="A1091" s="45" t="s">
        <v>17</v>
      </c>
      <c r="B1091" s="61">
        <v>2</v>
      </c>
      <c r="C1091" s="62">
        <v>13</v>
      </c>
      <c r="D1091" s="62">
        <v>0</v>
      </c>
      <c r="E1091" s="62">
        <v>12</v>
      </c>
      <c r="F1091" s="62">
        <v>10</v>
      </c>
      <c r="G1091" s="61">
        <v>0</v>
      </c>
      <c r="H1091" s="113">
        <v>0</v>
      </c>
      <c r="I1091" s="64">
        <f t="shared" ref="I1091:I1098" si="753">SUM(B1091:H1091)</f>
        <v>37</v>
      </c>
      <c r="J1091" s="61">
        <v>520</v>
      </c>
      <c r="K1091" s="62">
        <v>3380</v>
      </c>
      <c r="L1091" s="62">
        <v>0</v>
      </c>
      <c r="M1091" s="62">
        <v>3120</v>
      </c>
      <c r="N1091" s="62">
        <v>2600</v>
      </c>
      <c r="O1091" s="62">
        <v>0</v>
      </c>
      <c r="P1091" s="63">
        <v>0</v>
      </c>
      <c r="Q1091" s="64">
        <f t="shared" ref="Q1091:Q1098" si="754">SUM(J1091:P1091)</f>
        <v>9620</v>
      </c>
    </row>
    <row r="1092" spans="1:17" ht="18" customHeight="1">
      <c r="A1092" s="45" t="s">
        <v>18</v>
      </c>
      <c r="B1092" s="61">
        <v>0</v>
      </c>
      <c r="C1092" s="62">
        <v>4</v>
      </c>
      <c r="D1092" s="62">
        <v>0</v>
      </c>
      <c r="E1092" s="62">
        <v>11</v>
      </c>
      <c r="F1092" s="62">
        <v>10</v>
      </c>
      <c r="G1092" s="61">
        <v>0</v>
      </c>
      <c r="H1092" s="113">
        <v>0</v>
      </c>
      <c r="I1092" s="64">
        <f t="shared" si="753"/>
        <v>25</v>
      </c>
      <c r="J1092" s="61">
        <v>0</v>
      </c>
      <c r="K1092" s="62">
        <v>520</v>
      </c>
      <c r="L1092" s="62">
        <v>0</v>
      </c>
      <c r="M1092" s="62">
        <v>1430</v>
      </c>
      <c r="N1092" s="62">
        <v>1300</v>
      </c>
      <c r="O1092" s="62">
        <v>0</v>
      </c>
      <c r="P1092" s="63">
        <v>0</v>
      </c>
      <c r="Q1092" s="64">
        <f t="shared" si="754"/>
        <v>3250</v>
      </c>
    </row>
    <row r="1093" spans="1:17" ht="18" customHeight="1">
      <c r="A1093" s="45" t="s">
        <v>19</v>
      </c>
      <c r="B1093" s="61">
        <v>2</v>
      </c>
      <c r="C1093" s="62">
        <v>4</v>
      </c>
      <c r="D1093" s="62">
        <v>0</v>
      </c>
      <c r="E1093" s="62">
        <v>14</v>
      </c>
      <c r="F1093" s="62">
        <v>5</v>
      </c>
      <c r="G1093" s="61">
        <v>0</v>
      </c>
      <c r="H1093" s="113">
        <v>0</v>
      </c>
      <c r="I1093" s="64">
        <f t="shared" si="753"/>
        <v>25</v>
      </c>
      <c r="J1093" s="61">
        <v>800</v>
      </c>
      <c r="K1093" s="62">
        <v>1600</v>
      </c>
      <c r="L1093" s="62">
        <v>0</v>
      </c>
      <c r="M1093" s="62">
        <v>5600</v>
      </c>
      <c r="N1093" s="62">
        <v>2000</v>
      </c>
      <c r="O1093" s="62">
        <v>0</v>
      </c>
      <c r="P1093" s="63">
        <v>0</v>
      </c>
      <c r="Q1093" s="64">
        <f t="shared" si="754"/>
        <v>10000</v>
      </c>
    </row>
    <row r="1094" spans="1:17" ht="18" customHeight="1">
      <c r="A1094" s="45" t="s">
        <v>20</v>
      </c>
      <c r="B1094" s="61">
        <v>24</v>
      </c>
      <c r="C1094" s="62">
        <v>87</v>
      </c>
      <c r="D1094" s="62">
        <v>0</v>
      </c>
      <c r="E1094" s="62">
        <v>389</v>
      </c>
      <c r="F1094" s="62">
        <v>159</v>
      </c>
      <c r="G1094" s="61">
        <v>0</v>
      </c>
      <c r="H1094" s="113">
        <v>0</v>
      </c>
      <c r="I1094" s="64">
        <f t="shared" si="753"/>
        <v>659</v>
      </c>
      <c r="J1094" s="61">
        <v>4800</v>
      </c>
      <c r="K1094" s="62">
        <v>17400</v>
      </c>
      <c r="L1094" s="62">
        <v>0</v>
      </c>
      <c r="M1094" s="62">
        <v>77800</v>
      </c>
      <c r="N1094" s="62">
        <v>31800</v>
      </c>
      <c r="O1094" s="62">
        <v>0</v>
      </c>
      <c r="P1094" s="63">
        <v>0</v>
      </c>
      <c r="Q1094" s="64">
        <f t="shared" si="754"/>
        <v>131800</v>
      </c>
    </row>
    <row r="1095" spans="1:17" ht="18" customHeight="1">
      <c r="A1095" s="45" t="s">
        <v>21</v>
      </c>
      <c r="B1095" s="61">
        <v>2</v>
      </c>
      <c r="C1095" s="62">
        <v>9</v>
      </c>
      <c r="D1095" s="62">
        <v>0</v>
      </c>
      <c r="E1095" s="62">
        <v>5</v>
      </c>
      <c r="F1095" s="62">
        <v>12</v>
      </c>
      <c r="G1095" s="61">
        <v>0</v>
      </c>
      <c r="H1095" s="113">
        <v>0</v>
      </c>
      <c r="I1095" s="64">
        <f t="shared" si="753"/>
        <v>28</v>
      </c>
      <c r="J1095" s="61">
        <v>608</v>
      </c>
      <c r="K1095" s="62">
        <v>2736</v>
      </c>
      <c r="L1095" s="62">
        <v>0</v>
      </c>
      <c r="M1095" s="62">
        <v>1520</v>
      </c>
      <c r="N1095" s="62">
        <v>3648</v>
      </c>
      <c r="O1095" s="62">
        <v>0</v>
      </c>
      <c r="P1095" s="63">
        <v>0</v>
      </c>
      <c r="Q1095" s="64">
        <f t="shared" si="754"/>
        <v>8512</v>
      </c>
    </row>
    <row r="1096" spans="1:17" ht="18" customHeight="1">
      <c r="A1096" s="45" t="s">
        <v>22</v>
      </c>
      <c r="B1096" s="61">
        <v>1</v>
      </c>
      <c r="C1096" s="62">
        <v>7</v>
      </c>
      <c r="D1096" s="62">
        <v>0</v>
      </c>
      <c r="E1096" s="62">
        <v>5</v>
      </c>
      <c r="F1096" s="62">
        <v>7</v>
      </c>
      <c r="G1096" s="61">
        <v>0</v>
      </c>
      <c r="H1096" s="113">
        <v>0</v>
      </c>
      <c r="I1096" s="64">
        <f t="shared" si="753"/>
        <v>20</v>
      </c>
      <c r="J1096" s="61">
        <v>152</v>
      </c>
      <c r="K1096" s="62">
        <v>1064</v>
      </c>
      <c r="L1096" s="62">
        <v>0</v>
      </c>
      <c r="M1096" s="62">
        <v>760</v>
      </c>
      <c r="N1096" s="62">
        <v>1064</v>
      </c>
      <c r="O1096" s="62">
        <v>0</v>
      </c>
      <c r="P1096" s="63">
        <v>0</v>
      </c>
      <c r="Q1096" s="64">
        <f t="shared" si="754"/>
        <v>3040</v>
      </c>
    </row>
    <row r="1097" spans="1:17" ht="18" customHeight="1">
      <c r="A1097" s="45" t="s">
        <v>23</v>
      </c>
      <c r="B1097" s="61">
        <v>2</v>
      </c>
      <c r="C1097" s="62">
        <v>3</v>
      </c>
      <c r="D1097" s="62">
        <v>0</v>
      </c>
      <c r="E1097" s="62">
        <v>16</v>
      </c>
      <c r="F1097" s="62">
        <v>4</v>
      </c>
      <c r="G1097" s="61">
        <v>0</v>
      </c>
      <c r="H1097" s="113">
        <v>0</v>
      </c>
      <c r="I1097" s="64">
        <f t="shared" si="753"/>
        <v>25</v>
      </c>
      <c r="J1097" s="61">
        <v>980</v>
      </c>
      <c r="K1097" s="62">
        <v>1470</v>
      </c>
      <c r="L1097" s="62">
        <v>0</v>
      </c>
      <c r="M1097" s="62">
        <v>7840</v>
      </c>
      <c r="N1097" s="62">
        <v>1960</v>
      </c>
      <c r="O1097" s="62">
        <v>0</v>
      </c>
      <c r="P1097" s="63">
        <v>0</v>
      </c>
      <c r="Q1097" s="64">
        <f t="shared" si="754"/>
        <v>12250</v>
      </c>
    </row>
    <row r="1098" spans="1:17" ht="18" customHeight="1" thickBot="1">
      <c r="A1098" s="45" t="s">
        <v>24</v>
      </c>
      <c r="B1098" s="61">
        <v>17</v>
      </c>
      <c r="C1098" s="62">
        <v>41</v>
      </c>
      <c r="D1098" s="62">
        <v>0</v>
      </c>
      <c r="E1098" s="62">
        <v>205</v>
      </c>
      <c r="F1098" s="62">
        <v>74</v>
      </c>
      <c r="G1098" s="61">
        <v>0</v>
      </c>
      <c r="H1098" s="113">
        <v>0</v>
      </c>
      <c r="I1098" s="64">
        <f t="shared" si="753"/>
        <v>337</v>
      </c>
      <c r="J1098" s="61">
        <v>4165</v>
      </c>
      <c r="K1098" s="62">
        <v>10045</v>
      </c>
      <c r="L1098" s="62">
        <v>0</v>
      </c>
      <c r="M1098" s="62">
        <v>50225</v>
      </c>
      <c r="N1098" s="62">
        <v>18130</v>
      </c>
      <c r="O1098" s="62">
        <v>0</v>
      </c>
      <c r="P1098" s="63">
        <v>0</v>
      </c>
      <c r="Q1098" s="64">
        <f t="shared" si="754"/>
        <v>82565</v>
      </c>
    </row>
    <row r="1099" spans="1:17" s="59" customFormat="1" ht="16.5" customHeight="1" thickBot="1">
      <c r="A1099" s="54" t="s">
        <v>25</v>
      </c>
      <c r="B1099" s="55">
        <f t="shared" ref="B1099:Q1099" si="755">SUM(B1100:B1101)</f>
        <v>16</v>
      </c>
      <c r="C1099" s="56">
        <f t="shared" si="755"/>
        <v>25</v>
      </c>
      <c r="D1099" s="56">
        <f t="shared" si="755"/>
        <v>0</v>
      </c>
      <c r="E1099" s="56">
        <f t="shared" si="755"/>
        <v>47</v>
      </c>
      <c r="F1099" s="56">
        <f t="shared" si="755"/>
        <v>37</v>
      </c>
      <c r="G1099" s="56">
        <f t="shared" si="755"/>
        <v>0</v>
      </c>
      <c r="H1099" s="57">
        <f t="shared" si="755"/>
        <v>0</v>
      </c>
      <c r="I1099" s="58">
        <f t="shared" si="755"/>
        <v>125</v>
      </c>
      <c r="J1099" s="55">
        <f t="shared" si="755"/>
        <v>7000</v>
      </c>
      <c r="K1099" s="56">
        <f t="shared" si="755"/>
        <v>8960</v>
      </c>
      <c r="L1099" s="56">
        <f t="shared" si="755"/>
        <v>0</v>
      </c>
      <c r="M1099" s="56">
        <f t="shared" si="755"/>
        <v>17920</v>
      </c>
      <c r="N1099" s="56">
        <f t="shared" si="755"/>
        <v>14000</v>
      </c>
      <c r="O1099" s="56">
        <f t="shared" si="755"/>
        <v>0</v>
      </c>
      <c r="P1099" s="57">
        <f t="shared" si="755"/>
        <v>0</v>
      </c>
      <c r="Q1099" s="58">
        <f t="shared" si="755"/>
        <v>47880</v>
      </c>
    </row>
    <row r="1100" spans="1:17" ht="18" customHeight="1">
      <c r="A1100" s="60" t="s">
        <v>26</v>
      </c>
      <c r="B1100" s="61">
        <v>9</v>
      </c>
      <c r="C1100" s="62">
        <v>7</v>
      </c>
      <c r="D1100" s="62">
        <v>0</v>
      </c>
      <c r="E1100" s="62">
        <v>17</v>
      </c>
      <c r="F1100" s="62">
        <v>13</v>
      </c>
      <c r="G1100" s="62">
        <v>0</v>
      </c>
      <c r="H1100" s="63">
        <v>0</v>
      </c>
      <c r="I1100" s="64">
        <f>SUM(B1100:H1100)</f>
        <v>46</v>
      </c>
      <c r="J1100" s="61">
        <v>5040</v>
      </c>
      <c r="K1100" s="62">
        <v>3920</v>
      </c>
      <c r="L1100" s="62">
        <v>0</v>
      </c>
      <c r="M1100" s="62">
        <v>9520</v>
      </c>
      <c r="N1100" s="62">
        <v>7280</v>
      </c>
      <c r="O1100" s="62">
        <v>0</v>
      </c>
      <c r="P1100" s="63">
        <v>0</v>
      </c>
      <c r="Q1100" s="64">
        <f>SUM(J1100:P1100)</f>
        <v>25760</v>
      </c>
    </row>
    <row r="1101" spans="1:17" ht="18" customHeight="1" thickBot="1">
      <c r="A1101" s="60" t="s">
        <v>27</v>
      </c>
      <c r="B1101" s="61">
        <v>7</v>
      </c>
      <c r="C1101" s="62">
        <v>18</v>
      </c>
      <c r="D1101" s="62">
        <v>0</v>
      </c>
      <c r="E1101" s="62">
        <v>30</v>
      </c>
      <c r="F1101" s="62">
        <v>24</v>
      </c>
      <c r="G1101" s="62">
        <v>0</v>
      </c>
      <c r="H1101" s="63">
        <v>0</v>
      </c>
      <c r="I1101" s="64">
        <f>SUM(B1101:H1101)</f>
        <v>79</v>
      </c>
      <c r="J1101" s="61">
        <v>1960</v>
      </c>
      <c r="K1101" s="62">
        <v>5040</v>
      </c>
      <c r="L1101" s="62">
        <v>0</v>
      </c>
      <c r="M1101" s="62">
        <v>8400</v>
      </c>
      <c r="N1101" s="62">
        <v>6720</v>
      </c>
      <c r="O1101" s="62">
        <v>0</v>
      </c>
      <c r="P1101" s="63">
        <v>0</v>
      </c>
      <c r="Q1101" s="64">
        <f>SUM(J1101:P1101)</f>
        <v>22120</v>
      </c>
    </row>
    <row r="1102" spans="1:17" s="59" customFormat="1" ht="16.5" customHeight="1" thickBot="1">
      <c r="A1102" s="54" t="s">
        <v>28</v>
      </c>
      <c r="B1102" s="55">
        <f t="shared" ref="B1102:Q1102" si="756">SUM(B1103:B1104)</f>
        <v>2</v>
      </c>
      <c r="C1102" s="56">
        <f t="shared" si="756"/>
        <v>3</v>
      </c>
      <c r="D1102" s="56">
        <f t="shared" si="756"/>
        <v>0</v>
      </c>
      <c r="E1102" s="56">
        <f t="shared" si="756"/>
        <v>11</v>
      </c>
      <c r="F1102" s="56">
        <f t="shared" si="756"/>
        <v>13</v>
      </c>
      <c r="G1102" s="56">
        <f t="shared" si="756"/>
        <v>0</v>
      </c>
      <c r="H1102" s="57">
        <f t="shared" si="756"/>
        <v>0</v>
      </c>
      <c r="I1102" s="58">
        <f t="shared" si="756"/>
        <v>29</v>
      </c>
      <c r="J1102" s="55">
        <f t="shared" si="756"/>
        <v>1050</v>
      </c>
      <c r="K1102" s="56">
        <f t="shared" si="756"/>
        <v>2625</v>
      </c>
      <c r="L1102" s="56">
        <f t="shared" si="756"/>
        <v>0</v>
      </c>
      <c r="M1102" s="56">
        <f t="shared" si="756"/>
        <v>9450</v>
      </c>
      <c r="N1102" s="56">
        <f t="shared" si="756"/>
        <v>10500</v>
      </c>
      <c r="O1102" s="56">
        <f t="shared" si="756"/>
        <v>0</v>
      </c>
      <c r="P1102" s="57">
        <f t="shared" si="756"/>
        <v>0</v>
      </c>
      <c r="Q1102" s="58">
        <f t="shared" si="756"/>
        <v>23625</v>
      </c>
    </row>
    <row r="1103" spans="1:17" ht="18" customHeight="1">
      <c r="A1103" s="60" t="s">
        <v>29</v>
      </c>
      <c r="B1103" s="61">
        <v>0</v>
      </c>
      <c r="C1103" s="62">
        <v>2</v>
      </c>
      <c r="D1103" s="62">
        <v>0</v>
      </c>
      <c r="E1103" s="62">
        <v>7</v>
      </c>
      <c r="F1103" s="62">
        <v>7</v>
      </c>
      <c r="G1103" s="62">
        <v>0</v>
      </c>
      <c r="H1103" s="63">
        <v>0</v>
      </c>
      <c r="I1103" s="64">
        <f>SUM(B1103:H1103)</f>
        <v>16</v>
      </c>
      <c r="J1103" s="61">
        <v>0</v>
      </c>
      <c r="K1103" s="62">
        <v>2100</v>
      </c>
      <c r="L1103" s="62">
        <v>0</v>
      </c>
      <c r="M1103" s="62">
        <v>7350</v>
      </c>
      <c r="N1103" s="62">
        <v>7350</v>
      </c>
      <c r="O1103" s="62">
        <v>0</v>
      </c>
      <c r="P1103" s="63">
        <v>0</v>
      </c>
      <c r="Q1103" s="64">
        <f>SUM(J1103:P1103)</f>
        <v>16800</v>
      </c>
    </row>
    <row r="1104" spans="1:17" ht="18" customHeight="1" thickBot="1">
      <c r="A1104" s="60" t="s">
        <v>30</v>
      </c>
      <c r="B1104" s="61">
        <v>2</v>
      </c>
      <c r="C1104" s="62">
        <v>1</v>
      </c>
      <c r="D1104" s="62">
        <v>0</v>
      </c>
      <c r="E1104" s="62">
        <v>4</v>
      </c>
      <c r="F1104" s="62">
        <v>6</v>
      </c>
      <c r="G1104" s="62">
        <v>0</v>
      </c>
      <c r="H1104" s="63">
        <v>0</v>
      </c>
      <c r="I1104" s="64">
        <f>SUM(B1104:H1104)</f>
        <v>13</v>
      </c>
      <c r="J1104" s="61">
        <v>1050</v>
      </c>
      <c r="K1104" s="62">
        <v>525</v>
      </c>
      <c r="L1104" s="62">
        <v>0</v>
      </c>
      <c r="M1104" s="62">
        <v>2100</v>
      </c>
      <c r="N1104" s="62">
        <v>3150</v>
      </c>
      <c r="O1104" s="62">
        <v>0</v>
      </c>
      <c r="P1104" s="63">
        <v>0</v>
      </c>
      <c r="Q1104" s="111">
        <f>SUM(J1104:P1104)</f>
        <v>6825</v>
      </c>
    </row>
    <row r="1105" spans="1:17" s="59" customFormat="1" ht="26.25" customHeight="1" thickBot="1">
      <c r="A1105" s="54" t="s">
        <v>31</v>
      </c>
      <c r="B1105" s="55">
        <f t="shared" ref="B1105:Q1105" si="757">SUM(B1106:B1107)</f>
        <v>386</v>
      </c>
      <c r="C1105" s="56">
        <f t="shared" si="757"/>
        <v>478</v>
      </c>
      <c r="D1105" s="56">
        <f t="shared" si="757"/>
        <v>0</v>
      </c>
      <c r="E1105" s="56">
        <f t="shared" si="757"/>
        <v>630</v>
      </c>
      <c r="F1105" s="56">
        <f t="shared" si="757"/>
        <v>252</v>
      </c>
      <c r="G1105" s="56">
        <f t="shared" si="757"/>
        <v>0</v>
      </c>
      <c r="H1105" s="57">
        <f t="shared" si="757"/>
        <v>0</v>
      </c>
      <c r="I1105" s="58">
        <f t="shared" si="757"/>
        <v>1746</v>
      </c>
      <c r="J1105" s="55">
        <f t="shared" si="757"/>
        <v>10770</v>
      </c>
      <c r="K1105" s="56">
        <f t="shared" si="757"/>
        <v>13605</v>
      </c>
      <c r="L1105" s="56">
        <f t="shared" si="757"/>
        <v>0</v>
      </c>
      <c r="M1105" s="56">
        <f t="shared" si="757"/>
        <v>17655</v>
      </c>
      <c r="N1105" s="56">
        <f t="shared" si="757"/>
        <v>6885</v>
      </c>
      <c r="O1105" s="56">
        <f t="shared" si="757"/>
        <v>0</v>
      </c>
      <c r="P1105" s="57">
        <f t="shared" si="757"/>
        <v>0</v>
      </c>
      <c r="Q1105" s="58">
        <f t="shared" si="757"/>
        <v>48915</v>
      </c>
    </row>
    <row r="1106" spans="1:17" ht="18" customHeight="1">
      <c r="A1106" s="45" t="s">
        <v>32</v>
      </c>
      <c r="B1106" s="61">
        <v>332</v>
      </c>
      <c r="C1106" s="62">
        <v>429</v>
      </c>
      <c r="D1106" s="62">
        <v>0</v>
      </c>
      <c r="E1106" s="62">
        <v>547</v>
      </c>
      <c r="F1106" s="62">
        <v>207</v>
      </c>
      <c r="G1106" s="62">
        <v>0</v>
      </c>
      <c r="H1106" s="63">
        <v>0</v>
      </c>
      <c r="I1106" s="64">
        <f>SUM(B1106:H1106)</f>
        <v>1515</v>
      </c>
      <c r="J1106" s="61">
        <v>9960</v>
      </c>
      <c r="K1106" s="62">
        <v>12870</v>
      </c>
      <c r="L1106" s="62">
        <v>0</v>
      </c>
      <c r="M1106" s="62">
        <v>16410</v>
      </c>
      <c r="N1106" s="62">
        <v>6210</v>
      </c>
      <c r="O1106" s="62">
        <v>0</v>
      </c>
      <c r="P1106" s="63">
        <v>0</v>
      </c>
      <c r="Q1106" s="64">
        <f>SUM(J1106:P1106)</f>
        <v>45450</v>
      </c>
    </row>
    <row r="1107" spans="1:17" ht="18" customHeight="1" thickBot="1">
      <c r="A1107" s="45" t="s">
        <v>33</v>
      </c>
      <c r="B1107" s="61">
        <v>54</v>
      </c>
      <c r="C1107" s="62">
        <v>49</v>
      </c>
      <c r="D1107" s="62">
        <v>0</v>
      </c>
      <c r="E1107" s="62">
        <v>83</v>
      </c>
      <c r="F1107" s="62">
        <v>45</v>
      </c>
      <c r="G1107" s="62">
        <v>0</v>
      </c>
      <c r="H1107" s="63">
        <v>0</v>
      </c>
      <c r="I1107" s="64">
        <f>SUM(B1107:H1107)</f>
        <v>231</v>
      </c>
      <c r="J1107" s="61">
        <v>810</v>
      </c>
      <c r="K1107" s="62">
        <v>735</v>
      </c>
      <c r="L1107" s="62">
        <v>0</v>
      </c>
      <c r="M1107" s="62">
        <v>1245</v>
      </c>
      <c r="N1107" s="62">
        <v>675</v>
      </c>
      <c r="O1107" s="62">
        <v>0</v>
      </c>
      <c r="P1107" s="63">
        <v>0</v>
      </c>
      <c r="Q1107" s="64">
        <f>SUM(J1107:P1107)</f>
        <v>3465</v>
      </c>
    </row>
    <row r="1108" spans="1:17" s="59" customFormat="1" ht="26.25" customHeight="1" thickBot="1">
      <c r="A1108" s="54" t="s">
        <v>34</v>
      </c>
      <c r="B1108" s="55">
        <f>SUM(B1109:B1112)</f>
        <v>2736</v>
      </c>
      <c r="C1108" s="56">
        <f t="shared" ref="C1108:Q1108" si="758">SUM(C1109:C1112)</f>
        <v>4829</v>
      </c>
      <c r="D1108" s="56">
        <f t="shared" si="758"/>
        <v>0</v>
      </c>
      <c r="E1108" s="56">
        <f t="shared" si="758"/>
        <v>7535</v>
      </c>
      <c r="F1108" s="56">
        <f t="shared" si="758"/>
        <v>7028</v>
      </c>
      <c r="G1108" s="56">
        <f t="shared" si="758"/>
        <v>0</v>
      </c>
      <c r="H1108" s="57">
        <f t="shared" si="758"/>
        <v>0</v>
      </c>
      <c r="I1108" s="58">
        <f t="shared" si="758"/>
        <v>22128</v>
      </c>
      <c r="J1108" s="55">
        <f t="shared" si="758"/>
        <v>207480</v>
      </c>
      <c r="K1108" s="56">
        <f t="shared" si="758"/>
        <v>356160</v>
      </c>
      <c r="L1108" s="56">
        <f t="shared" si="758"/>
        <v>0</v>
      </c>
      <c r="M1108" s="56">
        <f t="shared" si="758"/>
        <v>573660</v>
      </c>
      <c r="N1108" s="56">
        <f t="shared" si="758"/>
        <v>489360</v>
      </c>
      <c r="O1108" s="56">
        <f t="shared" si="758"/>
        <v>0</v>
      </c>
      <c r="P1108" s="57">
        <f t="shared" si="758"/>
        <v>0</v>
      </c>
      <c r="Q1108" s="58">
        <f t="shared" si="758"/>
        <v>1626660</v>
      </c>
    </row>
    <row r="1109" spans="1:17" ht="18" customHeight="1">
      <c r="A1109" s="60" t="s">
        <v>35</v>
      </c>
      <c r="B1109" s="61">
        <v>859</v>
      </c>
      <c r="C1109" s="62">
        <v>1828</v>
      </c>
      <c r="D1109" s="62">
        <v>0</v>
      </c>
      <c r="E1109" s="62">
        <v>2172</v>
      </c>
      <c r="F1109" s="62">
        <v>2181</v>
      </c>
      <c r="G1109" s="62">
        <v>0</v>
      </c>
      <c r="H1109" s="63">
        <v>0</v>
      </c>
      <c r="I1109" s="64">
        <f>SUM(B1109:H1109)</f>
        <v>7040</v>
      </c>
      <c r="J1109" s="61">
        <v>51540</v>
      </c>
      <c r="K1109" s="62">
        <v>109680</v>
      </c>
      <c r="L1109" s="62">
        <v>0</v>
      </c>
      <c r="M1109" s="62">
        <v>130320</v>
      </c>
      <c r="N1109" s="62">
        <v>130860</v>
      </c>
      <c r="O1109" s="62">
        <v>0</v>
      </c>
      <c r="P1109" s="63">
        <v>0</v>
      </c>
      <c r="Q1109" s="64">
        <f>SUM(J1109:P1109)</f>
        <v>422400</v>
      </c>
    </row>
    <row r="1110" spans="1:17" ht="18" customHeight="1">
      <c r="A1110" s="60" t="s">
        <v>36</v>
      </c>
      <c r="B1110" s="61">
        <v>50</v>
      </c>
      <c r="C1110" s="62">
        <v>101</v>
      </c>
      <c r="D1110" s="62">
        <v>0</v>
      </c>
      <c r="E1110" s="62">
        <v>123</v>
      </c>
      <c r="F1110" s="62">
        <v>367</v>
      </c>
      <c r="G1110" s="62">
        <v>0</v>
      </c>
      <c r="H1110" s="63">
        <v>0</v>
      </c>
      <c r="I1110" s="64">
        <f>SUM(B1110:H1110)</f>
        <v>641</v>
      </c>
      <c r="J1110" s="61">
        <v>1500</v>
      </c>
      <c r="K1110" s="62">
        <v>3030</v>
      </c>
      <c r="L1110" s="62">
        <v>0</v>
      </c>
      <c r="M1110" s="62">
        <v>3690</v>
      </c>
      <c r="N1110" s="62">
        <v>11010</v>
      </c>
      <c r="O1110" s="62">
        <v>0</v>
      </c>
      <c r="P1110" s="63">
        <v>0</v>
      </c>
      <c r="Q1110" s="64">
        <f>SUM(J1110:P1110)</f>
        <v>19230</v>
      </c>
    </row>
    <row r="1111" spans="1:17" ht="18" customHeight="1">
      <c r="A1111" s="45" t="s">
        <v>37</v>
      </c>
      <c r="B1111" s="61">
        <v>1605</v>
      </c>
      <c r="C1111" s="62">
        <v>2510</v>
      </c>
      <c r="D1111" s="62">
        <v>0</v>
      </c>
      <c r="E1111" s="62">
        <v>4530</v>
      </c>
      <c r="F1111" s="62">
        <v>3242</v>
      </c>
      <c r="G1111" s="62">
        <v>0</v>
      </c>
      <c r="H1111" s="63">
        <v>0</v>
      </c>
      <c r="I1111" s="64">
        <f>SUM(B1111:H1111)</f>
        <v>11887</v>
      </c>
      <c r="J1111" s="61">
        <v>144450</v>
      </c>
      <c r="K1111" s="62">
        <v>225900</v>
      </c>
      <c r="L1111" s="62">
        <v>0</v>
      </c>
      <c r="M1111" s="62">
        <v>407700</v>
      </c>
      <c r="N1111" s="62">
        <v>291780</v>
      </c>
      <c r="O1111" s="62">
        <v>0</v>
      </c>
      <c r="P1111" s="63">
        <v>0</v>
      </c>
      <c r="Q1111" s="64">
        <f>SUM(J1111:P1111)</f>
        <v>1069830</v>
      </c>
    </row>
    <row r="1112" spans="1:17" ht="18" customHeight="1" thickBot="1">
      <c r="A1112" s="45" t="s">
        <v>38</v>
      </c>
      <c r="B1112" s="61">
        <v>222</v>
      </c>
      <c r="C1112" s="62">
        <v>390</v>
      </c>
      <c r="D1112" s="62">
        <v>0</v>
      </c>
      <c r="E1112" s="62">
        <v>710</v>
      </c>
      <c r="F1112" s="62">
        <v>1238</v>
      </c>
      <c r="G1112" s="62">
        <v>0</v>
      </c>
      <c r="H1112" s="63">
        <v>0</v>
      </c>
      <c r="I1112" s="64">
        <f>SUM(B1112:H1112)</f>
        <v>2560</v>
      </c>
      <c r="J1112" s="61">
        <v>9990</v>
      </c>
      <c r="K1112" s="62">
        <v>17550</v>
      </c>
      <c r="L1112" s="62">
        <v>0</v>
      </c>
      <c r="M1112" s="62">
        <v>31950</v>
      </c>
      <c r="N1112" s="62">
        <v>55710</v>
      </c>
      <c r="O1112" s="62">
        <v>0</v>
      </c>
      <c r="P1112" s="63">
        <v>0</v>
      </c>
      <c r="Q1112" s="64">
        <f>SUM(J1112:P1112)</f>
        <v>115200</v>
      </c>
    </row>
    <row r="1113" spans="1:17" s="59" customFormat="1" ht="26.25" customHeight="1" thickBot="1">
      <c r="A1113" s="54" t="s">
        <v>39</v>
      </c>
      <c r="B1113" s="55">
        <f t="shared" ref="B1113:Q1113" si="759">SUM(B1114:B1115)</f>
        <v>33</v>
      </c>
      <c r="C1113" s="56">
        <f t="shared" si="759"/>
        <v>81</v>
      </c>
      <c r="D1113" s="56">
        <f t="shared" si="759"/>
        <v>0</v>
      </c>
      <c r="E1113" s="56">
        <f t="shared" si="759"/>
        <v>108</v>
      </c>
      <c r="F1113" s="56">
        <f t="shared" si="759"/>
        <v>49</v>
      </c>
      <c r="G1113" s="56">
        <f t="shared" si="759"/>
        <v>0</v>
      </c>
      <c r="H1113" s="57">
        <f t="shared" si="759"/>
        <v>0</v>
      </c>
      <c r="I1113" s="58">
        <f t="shared" si="759"/>
        <v>271</v>
      </c>
      <c r="J1113" s="55">
        <f t="shared" si="759"/>
        <v>4930</v>
      </c>
      <c r="K1113" s="56">
        <f t="shared" si="759"/>
        <v>11900</v>
      </c>
      <c r="L1113" s="56">
        <f t="shared" si="759"/>
        <v>0</v>
      </c>
      <c r="M1113" s="56">
        <f t="shared" si="759"/>
        <v>16320</v>
      </c>
      <c r="N1113" s="56">
        <f t="shared" si="759"/>
        <v>7225</v>
      </c>
      <c r="O1113" s="56">
        <f t="shared" si="759"/>
        <v>0</v>
      </c>
      <c r="P1113" s="57">
        <f t="shared" si="759"/>
        <v>0</v>
      </c>
      <c r="Q1113" s="58">
        <f t="shared" si="759"/>
        <v>40375</v>
      </c>
    </row>
    <row r="1114" spans="1:17" ht="18" customHeight="1">
      <c r="A1114" s="60" t="s">
        <v>40</v>
      </c>
      <c r="B1114" s="61">
        <v>25</v>
      </c>
      <c r="C1114" s="62">
        <v>59</v>
      </c>
      <c r="D1114" s="62">
        <v>0</v>
      </c>
      <c r="E1114" s="62">
        <v>84</v>
      </c>
      <c r="F1114" s="62">
        <v>36</v>
      </c>
      <c r="G1114" s="62">
        <v>0</v>
      </c>
      <c r="H1114" s="63">
        <v>0</v>
      </c>
      <c r="I1114" s="64">
        <f>SUM(B1114:H1114)</f>
        <v>204</v>
      </c>
      <c r="J1114" s="61">
        <v>4250</v>
      </c>
      <c r="K1114" s="62">
        <v>10030</v>
      </c>
      <c r="L1114" s="62">
        <v>0</v>
      </c>
      <c r="M1114" s="62">
        <v>14280</v>
      </c>
      <c r="N1114" s="62">
        <v>6120</v>
      </c>
      <c r="O1114" s="62">
        <v>0</v>
      </c>
      <c r="P1114" s="63">
        <v>0</v>
      </c>
      <c r="Q1114" s="64">
        <f>SUM(J1114:P1114)</f>
        <v>34680</v>
      </c>
    </row>
    <row r="1115" spans="1:17" ht="18" customHeight="1" thickBot="1">
      <c r="A1115" s="60" t="s">
        <v>41</v>
      </c>
      <c r="B1115" s="61">
        <v>8</v>
      </c>
      <c r="C1115" s="62">
        <v>22</v>
      </c>
      <c r="D1115" s="62">
        <v>0</v>
      </c>
      <c r="E1115" s="62">
        <v>24</v>
      </c>
      <c r="F1115" s="62">
        <v>13</v>
      </c>
      <c r="G1115" s="62">
        <v>0</v>
      </c>
      <c r="H1115" s="63">
        <v>0</v>
      </c>
      <c r="I1115" s="64">
        <f>SUM(B1115:H1115)</f>
        <v>67</v>
      </c>
      <c r="J1115" s="61">
        <v>680</v>
      </c>
      <c r="K1115" s="62">
        <v>1870</v>
      </c>
      <c r="L1115" s="62">
        <v>0</v>
      </c>
      <c r="M1115" s="62">
        <v>2040</v>
      </c>
      <c r="N1115" s="62">
        <v>1105</v>
      </c>
      <c r="O1115" s="62">
        <v>0</v>
      </c>
      <c r="P1115" s="63">
        <v>0</v>
      </c>
      <c r="Q1115" s="64">
        <f>SUM(J1115:P1115)</f>
        <v>5695</v>
      </c>
    </row>
    <row r="1116" spans="1:17" s="59" customFormat="1" ht="26.25" customHeight="1" thickBot="1">
      <c r="A1116" s="54" t="s">
        <v>42</v>
      </c>
      <c r="B1116" s="55">
        <f t="shared" ref="B1116:Q1116" si="760">SUM(B1117:B1118)</f>
        <v>39</v>
      </c>
      <c r="C1116" s="56">
        <f t="shared" si="760"/>
        <v>141</v>
      </c>
      <c r="D1116" s="56">
        <f t="shared" si="760"/>
        <v>0</v>
      </c>
      <c r="E1116" s="56">
        <f t="shared" si="760"/>
        <v>164</v>
      </c>
      <c r="F1116" s="56">
        <f t="shared" si="760"/>
        <v>166</v>
      </c>
      <c r="G1116" s="56">
        <f t="shared" si="760"/>
        <v>0</v>
      </c>
      <c r="H1116" s="57">
        <f t="shared" si="760"/>
        <v>0</v>
      </c>
      <c r="I1116" s="58">
        <f t="shared" si="760"/>
        <v>510</v>
      </c>
      <c r="J1116" s="55">
        <f t="shared" si="760"/>
        <v>8160</v>
      </c>
      <c r="K1116" s="56">
        <f t="shared" si="760"/>
        <v>30480</v>
      </c>
      <c r="L1116" s="56">
        <f t="shared" si="760"/>
        <v>0</v>
      </c>
      <c r="M1116" s="56">
        <f t="shared" si="760"/>
        <v>34200</v>
      </c>
      <c r="N1116" s="56">
        <f t="shared" si="760"/>
        <v>32640</v>
      </c>
      <c r="O1116" s="56">
        <f t="shared" si="760"/>
        <v>0</v>
      </c>
      <c r="P1116" s="57">
        <f t="shared" si="760"/>
        <v>0</v>
      </c>
      <c r="Q1116" s="58">
        <f t="shared" si="760"/>
        <v>105480</v>
      </c>
    </row>
    <row r="1117" spans="1:17" ht="18" customHeight="1">
      <c r="A1117" s="60" t="s">
        <v>43</v>
      </c>
      <c r="B1117" s="61">
        <v>29</v>
      </c>
      <c r="C1117" s="62">
        <v>113</v>
      </c>
      <c r="D1117" s="62">
        <v>0</v>
      </c>
      <c r="E1117" s="62">
        <v>121</v>
      </c>
      <c r="F1117" s="62">
        <v>106</v>
      </c>
      <c r="G1117" s="62">
        <v>0</v>
      </c>
      <c r="H1117" s="63">
        <v>0</v>
      </c>
      <c r="I1117" s="64">
        <f>SUM(B1117:H1117)</f>
        <v>369</v>
      </c>
      <c r="J1117" s="61">
        <v>6960</v>
      </c>
      <c r="K1117" s="62">
        <v>27120</v>
      </c>
      <c r="L1117" s="62">
        <v>0</v>
      </c>
      <c r="M1117" s="62">
        <v>29040</v>
      </c>
      <c r="N1117" s="62">
        <v>25440</v>
      </c>
      <c r="O1117" s="62">
        <v>0</v>
      </c>
      <c r="P1117" s="63">
        <v>0</v>
      </c>
      <c r="Q1117" s="64">
        <f>SUM(J1117:P1117)</f>
        <v>88560</v>
      </c>
    </row>
    <row r="1118" spans="1:17" ht="18" customHeight="1" thickBot="1">
      <c r="A1118" s="60" t="s">
        <v>44</v>
      </c>
      <c r="B1118" s="61">
        <v>10</v>
      </c>
      <c r="C1118" s="62">
        <v>28</v>
      </c>
      <c r="D1118" s="62">
        <v>0</v>
      </c>
      <c r="E1118" s="62">
        <v>43</v>
      </c>
      <c r="F1118" s="62">
        <v>60</v>
      </c>
      <c r="G1118" s="62">
        <v>0</v>
      </c>
      <c r="H1118" s="63">
        <v>0</v>
      </c>
      <c r="I1118" s="64">
        <f>SUM(B1118:H1118)</f>
        <v>141</v>
      </c>
      <c r="J1118" s="61">
        <v>1200</v>
      </c>
      <c r="K1118" s="62">
        <v>3360</v>
      </c>
      <c r="L1118" s="62">
        <v>0</v>
      </c>
      <c r="M1118" s="62">
        <v>5160</v>
      </c>
      <c r="N1118" s="62">
        <v>7200</v>
      </c>
      <c r="O1118" s="62">
        <v>0</v>
      </c>
      <c r="P1118" s="63">
        <v>0</v>
      </c>
      <c r="Q1118" s="64">
        <f>SUM(J1118:P1118)</f>
        <v>16920</v>
      </c>
    </row>
    <row r="1119" spans="1:17" s="59" customFormat="1" ht="26.25" customHeight="1" thickBot="1">
      <c r="A1119" s="54" t="s">
        <v>45</v>
      </c>
      <c r="B1119" s="55">
        <f>SUM(B1120:B1127)</f>
        <v>45</v>
      </c>
      <c r="C1119" s="56">
        <f t="shared" ref="C1119:Q1119" si="761">SUM(C1120:C1127)</f>
        <v>174</v>
      </c>
      <c r="D1119" s="56">
        <f t="shared" si="761"/>
        <v>0</v>
      </c>
      <c r="E1119" s="56">
        <f t="shared" si="761"/>
        <v>206</v>
      </c>
      <c r="F1119" s="56">
        <f t="shared" si="761"/>
        <v>118</v>
      </c>
      <c r="G1119" s="56">
        <f t="shared" si="761"/>
        <v>0</v>
      </c>
      <c r="H1119" s="57">
        <f t="shared" si="761"/>
        <v>0</v>
      </c>
      <c r="I1119" s="58">
        <f t="shared" si="761"/>
        <v>543</v>
      </c>
      <c r="J1119" s="55">
        <f t="shared" si="761"/>
        <v>9337</v>
      </c>
      <c r="K1119" s="56">
        <f t="shared" si="761"/>
        <v>38699</v>
      </c>
      <c r="L1119" s="56">
        <f t="shared" si="761"/>
        <v>0</v>
      </c>
      <c r="M1119" s="56">
        <f t="shared" si="761"/>
        <v>46196</v>
      </c>
      <c r="N1119" s="56">
        <f t="shared" si="761"/>
        <v>24092</v>
      </c>
      <c r="O1119" s="56">
        <f t="shared" si="761"/>
        <v>0</v>
      </c>
      <c r="P1119" s="57">
        <f t="shared" si="761"/>
        <v>0</v>
      </c>
      <c r="Q1119" s="58">
        <f t="shared" si="761"/>
        <v>118324</v>
      </c>
    </row>
    <row r="1120" spans="1:17" ht="18" customHeight="1">
      <c r="A1120" s="45" t="s">
        <v>46</v>
      </c>
      <c r="B1120" s="61">
        <v>7</v>
      </c>
      <c r="C1120" s="62">
        <v>16</v>
      </c>
      <c r="D1120" s="62">
        <v>0</v>
      </c>
      <c r="E1120" s="62">
        <v>13</v>
      </c>
      <c r="F1120" s="62">
        <v>14</v>
      </c>
      <c r="G1120" s="62">
        <v>0</v>
      </c>
      <c r="H1120" s="63">
        <v>0</v>
      </c>
      <c r="I1120" s="64">
        <f t="shared" ref="I1120:I1127" si="762">SUM(B1120:H1120)</f>
        <v>50</v>
      </c>
      <c r="J1120" s="61">
        <v>1358</v>
      </c>
      <c r="K1120" s="62">
        <v>3104</v>
      </c>
      <c r="L1120" s="62">
        <v>0</v>
      </c>
      <c r="M1120" s="62">
        <v>2522</v>
      </c>
      <c r="N1120" s="62">
        <v>2716</v>
      </c>
      <c r="O1120" s="62">
        <v>0</v>
      </c>
      <c r="P1120" s="63">
        <v>0</v>
      </c>
      <c r="Q1120" s="64">
        <f t="shared" ref="Q1120:Q1127" si="763">SUM(J1120:P1120)</f>
        <v>9700</v>
      </c>
    </row>
    <row r="1121" spans="1:17" ht="18" customHeight="1">
      <c r="A1121" s="45" t="s">
        <v>47</v>
      </c>
      <c r="B1121" s="61">
        <v>2</v>
      </c>
      <c r="C1121" s="62">
        <v>0</v>
      </c>
      <c r="D1121" s="62">
        <v>0</v>
      </c>
      <c r="E1121" s="62">
        <v>7</v>
      </c>
      <c r="F1121" s="62">
        <v>8</v>
      </c>
      <c r="G1121" s="62">
        <v>0</v>
      </c>
      <c r="H1121" s="63">
        <v>0</v>
      </c>
      <c r="I1121" s="64">
        <f t="shared" si="762"/>
        <v>17</v>
      </c>
      <c r="J1121" s="61">
        <v>194</v>
      </c>
      <c r="K1121" s="62">
        <v>0</v>
      </c>
      <c r="L1121" s="62">
        <v>0</v>
      </c>
      <c r="M1121" s="62">
        <v>679</v>
      </c>
      <c r="N1121" s="62">
        <v>776</v>
      </c>
      <c r="O1121" s="62">
        <v>0</v>
      </c>
      <c r="P1121" s="63">
        <v>0</v>
      </c>
      <c r="Q1121" s="64">
        <f t="shared" si="763"/>
        <v>1649</v>
      </c>
    </row>
    <row r="1122" spans="1:17" ht="18" customHeight="1">
      <c r="A1122" s="45" t="s">
        <v>48</v>
      </c>
      <c r="B1122" s="61">
        <v>7</v>
      </c>
      <c r="C1122" s="62">
        <v>16</v>
      </c>
      <c r="D1122" s="62">
        <v>0</v>
      </c>
      <c r="E1122" s="62">
        <v>32</v>
      </c>
      <c r="F1122" s="62">
        <v>12</v>
      </c>
      <c r="G1122" s="62">
        <v>0</v>
      </c>
      <c r="H1122" s="63">
        <v>0</v>
      </c>
      <c r="I1122" s="64">
        <f t="shared" si="762"/>
        <v>67</v>
      </c>
      <c r="J1122" s="61">
        <v>2100</v>
      </c>
      <c r="K1122" s="62">
        <v>4800</v>
      </c>
      <c r="L1122" s="62">
        <v>0</v>
      </c>
      <c r="M1122" s="62">
        <v>9600</v>
      </c>
      <c r="N1122" s="62">
        <v>3600</v>
      </c>
      <c r="O1122" s="62">
        <v>0</v>
      </c>
      <c r="P1122" s="63">
        <v>0</v>
      </c>
      <c r="Q1122" s="64">
        <f t="shared" si="763"/>
        <v>20100</v>
      </c>
    </row>
    <row r="1123" spans="1:17" ht="18" customHeight="1">
      <c r="A1123" s="45" t="s">
        <v>49</v>
      </c>
      <c r="B1123" s="61">
        <v>8</v>
      </c>
      <c r="C1123" s="62">
        <v>37</v>
      </c>
      <c r="D1123" s="62">
        <v>0</v>
      </c>
      <c r="E1123" s="62">
        <v>40</v>
      </c>
      <c r="F1123" s="62">
        <v>17</v>
      </c>
      <c r="G1123" s="62">
        <v>0</v>
      </c>
      <c r="H1123" s="63">
        <v>0</v>
      </c>
      <c r="I1123" s="64">
        <f t="shared" si="762"/>
        <v>102</v>
      </c>
      <c r="J1123" s="61">
        <v>1200</v>
      </c>
      <c r="K1123" s="62">
        <v>5550</v>
      </c>
      <c r="L1123" s="62">
        <v>0</v>
      </c>
      <c r="M1123" s="62">
        <v>6000</v>
      </c>
      <c r="N1123" s="62">
        <v>2550</v>
      </c>
      <c r="O1123" s="62">
        <v>0</v>
      </c>
      <c r="P1123" s="63">
        <v>0</v>
      </c>
      <c r="Q1123" s="64">
        <f t="shared" si="763"/>
        <v>15300</v>
      </c>
    </row>
    <row r="1124" spans="1:17" ht="18" customHeight="1">
      <c r="A1124" s="45" t="s">
        <v>50</v>
      </c>
      <c r="B1124" s="61">
        <v>1</v>
      </c>
      <c r="C1124" s="62">
        <v>40</v>
      </c>
      <c r="D1124" s="62">
        <v>0</v>
      </c>
      <c r="E1124" s="62">
        <v>24</v>
      </c>
      <c r="F1124" s="62">
        <v>19</v>
      </c>
      <c r="G1124" s="62">
        <v>0</v>
      </c>
      <c r="H1124" s="63">
        <v>0</v>
      </c>
      <c r="I1124" s="64">
        <f t="shared" si="762"/>
        <v>84</v>
      </c>
      <c r="J1124" s="61">
        <v>230</v>
      </c>
      <c r="K1124" s="62">
        <v>9200</v>
      </c>
      <c r="L1124" s="62">
        <v>0</v>
      </c>
      <c r="M1124" s="62">
        <v>5520</v>
      </c>
      <c r="N1124" s="62">
        <v>4370</v>
      </c>
      <c r="O1124" s="62">
        <v>0</v>
      </c>
      <c r="P1124" s="63">
        <v>0</v>
      </c>
      <c r="Q1124" s="64">
        <f t="shared" si="763"/>
        <v>19320</v>
      </c>
    </row>
    <row r="1125" spans="1:17" ht="18" customHeight="1">
      <c r="A1125" s="45" t="s">
        <v>51</v>
      </c>
      <c r="B1125" s="61">
        <v>0</v>
      </c>
      <c r="C1125" s="62">
        <v>6</v>
      </c>
      <c r="D1125" s="62">
        <v>0</v>
      </c>
      <c r="E1125" s="62">
        <v>2</v>
      </c>
      <c r="F1125" s="62">
        <v>4</v>
      </c>
      <c r="G1125" s="62">
        <v>0</v>
      </c>
      <c r="H1125" s="63">
        <v>0</v>
      </c>
      <c r="I1125" s="64">
        <f t="shared" si="762"/>
        <v>12</v>
      </c>
      <c r="J1125" s="61">
        <v>0</v>
      </c>
      <c r="K1125" s="62">
        <v>690</v>
      </c>
      <c r="L1125" s="62">
        <v>0</v>
      </c>
      <c r="M1125" s="62">
        <v>230</v>
      </c>
      <c r="N1125" s="62">
        <v>460</v>
      </c>
      <c r="O1125" s="62">
        <v>0</v>
      </c>
      <c r="P1125" s="63">
        <v>0</v>
      </c>
      <c r="Q1125" s="64">
        <f t="shared" si="763"/>
        <v>1380</v>
      </c>
    </row>
    <row r="1126" spans="1:17" ht="18" customHeight="1">
      <c r="A1126" s="45" t="s">
        <v>52</v>
      </c>
      <c r="B1126" s="61">
        <v>3</v>
      </c>
      <c r="C1126" s="62">
        <v>24</v>
      </c>
      <c r="D1126" s="62">
        <v>0</v>
      </c>
      <c r="E1126" s="62">
        <v>29</v>
      </c>
      <c r="F1126" s="62">
        <v>8</v>
      </c>
      <c r="G1126" s="62">
        <v>0</v>
      </c>
      <c r="H1126" s="63">
        <v>0</v>
      </c>
      <c r="I1126" s="64">
        <f t="shared" si="762"/>
        <v>64</v>
      </c>
      <c r="J1126" s="61">
        <v>1110</v>
      </c>
      <c r="K1126" s="62">
        <v>8880</v>
      </c>
      <c r="L1126" s="62">
        <v>0</v>
      </c>
      <c r="M1126" s="62">
        <v>10730</v>
      </c>
      <c r="N1126" s="62">
        <v>2960</v>
      </c>
      <c r="O1126" s="62">
        <v>0</v>
      </c>
      <c r="P1126" s="63">
        <v>0</v>
      </c>
      <c r="Q1126" s="64">
        <f t="shared" si="763"/>
        <v>23680</v>
      </c>
    </row>
    <row r="1127" spans="1:17" ht="18" customHeight="1" thickBot="1">
      <c r="A1127" s="45" t="s">
        <v>53</v>
      </c>
      <c r="B1127" s="61">
        <v>17</v>
      </c>
      <c r="C1127" s="62">
        <v>35</v>
      </c>
      <c r="D1127" s="62">
        <v>0</v>
      </c>
      <c r="E1127" s="62">
        <v>59</v>
      </c>
      <c r="F1127" s="62">
        <v>36</v>
      </c>
      <c r="G1127" s="62">
        <v>0</v>
      </c>
      <c r="H1127" s="63">
        <v>0</v>
      </c>
      <c r="I1127" s="64">
        <f t="shared" si="762"/>
        <v>147</v>
      </c>
      <c r="J1127" s="61">
        <v>3145</v>
      </c>
      <c r="K1127" s="62">
        <v>6475</v>
      </c>
      <c r="L1127" s="62">
        <v>0</v>
      </c>
      <c r="M1127" s="62">
        <v>10915</v>
      </c>
      <c r="N1127" s="62">
        <v>6660</v>
      </c>
      <c r="O1127" s="62">
        <v>0</v>
      </c>
      <c r="P1127" s="63">
        <v>0</v>
      </c>
      <c r="Q1127" s="64">
        <f t="shared" si="763"/>
        <v>27195</v>
      </c>
    </row>
    <row r="1128" spans="1:17" s="59" customFormat="1" ht="26.25" customHeight="1" thickBot="1">
      <c r="A1128" s="54" t="s">
        <v>54</v>
      </c>
      <c r="B1128" s="55">
        <f t="shared" ref="B1128:Q1128" si="764">SUM(B1129:B1130)</f>
        <v>13</v>
      </c>
      <c r="C1128" s="56">
        <f t="shared" si="764"/>
        <v>64</v>
      </c>
      <c r="D1128" s="56">
        <f t="shared" si="764"/>
        <v>0</v>
      </c>
      <c r="E1128" s="56">
        <f t="shared" si="764"/>
        <v>62</v>
      </c>
      <c r="F1128" s="56">
        <f t="shared" si="764"/>
        <v>78</v>
      </c>
      <c r="G1128" s="56">
        <f t="shared" si="764"/>
        <v>0</v>
      </c>
      <c r="H1128" s="57">
        <f t="shared" si="764"/>
        <v>0</v>
      </c>
      <c r="I1128" s="58">
        <f t="shared" si="764"/>
        <v>217</v>
      </c>
      <c r="J1128" s="55">
        <f t="shared" si="764"/>
        <v>4830</v>
      </c>
      <c r="K1128" s="56">
        <f t="shared" si="764"/>
        <v>23520</v>
      </c>
      <c r="L1128" s="56">
        <f t="shared" si="764"/>
        <v>0</v>
      </c>
      <c r="M1128" s="56">
        <f t="shared" si="764"/>
        <v>20790</v>
      </c>
      <c r="N1128" s="56">
        <f t="shared" si="764"/>
        <v>26880</v>
      </c>
      <c r="O1128" s="56">
        <f t="shared" si="764"/>
        <v>0</v>
      </c>
      <c r="P1128" s="57">
        <f t="shared" si="764"/>
        <v>0</v>
      </c>
      <c r="Q1128" s="58">
        <f t="shared" si="764"/>
        <v>76020</v>
      </c>
    </row>
    <row r="1129" spans="1:17" ht="18" customHeight="1">
      <c r="A1129" s="60" t="s">
        <v>55</v>
      </c>
      <c r="B1129" s="61">
        <v>10</v>
      </c>
      <c r="C1129" s="62">
        <v>48</v>
      </c>
      <c r="D1129" s="62">
        <v>0</v>
      </c>
      <c r="E1129" s="62">
        <v>37</v>
      </c>
      <c r="F1129" s="62">
        <v>50</v>
      </c>
      <c r="G1129" s="62">
        <v>0</v>
      </c>
      <c r="H1129" s="63">
        <v>0</v>
      </c>
      <c r="I1129" s="64">
        <f>SUM(B1129:H1129)</f>
        <v>145</v>
      </c>
      <c r="J1129" s="61">
        <v>4200</v>
      </c>
      <c r="K1129" s="62">
        <v>20160</v>
      </c>
      <c r="L1129" s="62">
        <v>0</v>
      </c>
      <c r="M1129" s="62">
        <v>15540</v>
      </c>
      <c r="N1129" s="62">
        <v>21000</v>
      </c>
      <c r="O1129" s="62">
        <v>0</v>
      </c>
      <c r="P1129" s="63">
        <v>0</v>
      </c>
      <c r="Q1129" s="64">
        <f>SUM(J1129:P1129)</f>
        <v>60900</v>
      </c>
    </row>
    <row r="1130" spans="1:17" ht="18" customHeight="1" thickBot="1">
      <c r="A1130" s="60" t="s">
        <v>56</v>
      </c>
      <c r="B1130" s="61">
        <v>3</v>
      </c>
      <c r="C1130" s="62">
        <v>16</v>
      </c>
      <c r="D1130" s="62">
        <v>0</v>
      </c>
      <c r="E1130" s="62">
        <v>25</v>
      </c>
      <c r="F1130" s="62">
        <v>28</v>
      </c>
      <c r="G1130" s="62">
        <v>0</v>
      </c>
      <c r="H1130" s="63">
        <v>0</v>
      </c>
      <c r="I1130" s="64">
        <f>SUM(B1130:H1130)</f>
        <v>72</v>
      </c>
      <c r="J1130" s="61">
        <v>630</v>
      </c>
      <c r="K1130" s="62">
        <v>3360</v>
      </c>
      <c r="L1130" s="62">
        <v>0</v>
      </c>
      <c r="M1130" s="62">
        <v>5250</v>
      </c>
      <c r="N1130" s="62">
        <v>5880</v>
      </c>
      <c r="O1130" s="62">
        <v>0</v>
      </c>
      <c r="P1130" s="63">
        <v>0</v>
      </c>
      <c r="Q1130" s="64">
        <f>SUM(J1130:P1130)</f>
        <v>15120</v>
      </c>
    </row>
    <row r="1131" spans="1:17" s="59" customFormat="1" ht="26.25" customHeight="1" thickBot="1">
      <c r="A1131" s="54" t="s">
        <v>28</v>
      </c>
      <c r="B1131" s="55">
        <f t="shared" ref="B1131:Q1131" si="765">SUM(B1132:B1133)</f>
        <v>7</v>
      </c>
      <c r="C1131" s="56">
        <f t="shared" si="765"/>
        <v>45</v>
      </c>
      <c r="D1131" s="56">
        <f t="shared" si="765"/>
        <v>0</v>
      </c>
      <c r="E1131" s="56">
        <f t="shared" si="765"/>
        <v>39</v>
      </c>
      <c r="F1131" s="56">
        <f t="shared" si="765"/>
        <v>42</v>
      </c>
      <c r="G1131" s="56">
        <f t="shared" si="765"/>
        <v>0</v>
      </c>
      <c r="H1131" s="57">
        <f t="shared" si="765"/>
        <v>0</v>
      </c>
      <c r="I1131" s="58">
        <f t="shared" si="765"/>
        <v>133</v>
      </c>
      <c r="J1131" s="55">
        <f t="shared" si="765"/>
        <v>5200</v>
      </c>
      <c r="K1131" s="56">
        <f t="shared" si="765"/>
        <v>30800</v>
      </c>
      <c r="L1131" s="56">
        <f t="shared" si="765"/>
        <v>0</v>
      </c>
      <c r="M1131" s="56">
        <f t="shared" si="765"/>
        <v>27200</v>
      </c>
      <c r="N1131" s="56">
        <f t="shared" si="765"/>
        <v>29200</v>
      </c>
      <c r="O1131" s="56">
        <f t="shared" si="765"/>
        <v>0</v>
      </c>
      <c r="P1131" s="57">
        <f t="shared" si="765"/>
        <v>0</v>
      </c>
      <c r="Q1131" s="58">
        <f t="shared" si="765"/>
        <v>92400</v>
      </c>
    </row>
    <row r="1132" spans="1:17" ht="18" customHeight="1">
      <c r="A1132" s="60" t="s">
        <v>57</v>
      </c>
      <c r="B1132" s="61">
        <v>6</v>
      </c>
      <c r="C1132" s="62">
        <v>32</v>
      </c>
      <c r="D1132" s="62">
        <v>0</v>
      </c>
      <c r="E1132" s="62">
        <v>29</v>
      </c>
      <c r="F1132" s="62">
        <v>31</v>
      </c>
      <c r="G1132" s="62">
        <v>0</v>
      </c>
      <c r="H1132" s="63">
        <v>0</v>
      </c>
      <c r="I1132" s="64">
        <f>SUM(B1132:H1132)</f>
        <v>98</v>
      </c>
      <c r="J1132" s="61">
        <v>4800</v>
      </c>
      <c r="K1132" s="62">
        <v>25600</v>
      </c>
      <c r="L1132" s="62">
        <v>0</v>
      </c>
      <c r="M1132" s="62">
        <v>23200</v>
      </c>
      <c r="N1132" s="62">
        <v>24800</v>
      </c>
      <c r="O1132" s="62">
        <v>0</v>
      </c>
      <c r="P1132" s="63">
        <v>0</v>
      </c>
      <c r="Q1132" s="64">
        <f>SUM(J1132:P1132)</f>
        <v>78400</v>
      </c>
    </row>
    <row r="1133" spans="1:17" ht="18" customHeight="1" thickBot="1">
      <c r="A1133" s="60" t="s">
        <v>58</v>
      </c>
      <c r="B1133" s="61">
        <v>1</v>
      </c>
      <c r="C1133" s="62">
        <v>13</v>
      </c>
      <c r="D1133" s="62">
        <v>0</v>
      </c>
      <c r="E1133" s="62">
        <v>10</v>
      </c>
      <c r="F1133" s="62">
        <v>11</v>
      </c>
      <c r="G1133" s="62">
        <v>0</v>
      </c>
      <c r="H1133" s="63">
        <v>0</v>
      </c>
      <c r="I1133" s="64">
        <f>SUM(B1133:H1133)</f>
        <v>35</v>
      </c>
      <c r="J1133" s="61">
        <v>400</v>
      </c>
      <c r="K1133" s="62">
        <v>5200</v>
      </c>
      <c r="L1133" s="62">
        <v>0</v>
      </c>
      <c r="M1133" s="62">
        <v>4000</v>
      </c>
      <c r="N1133" s="62">
        <v>4400</v>
      </c>
      <c r="O1133" s="62">
        <v>0</v>
      </c>
      <c r="P1133" s="63">
        <v>0</v>
      </c>
      <c r="Q1133" s="64">
        <f>SUM(J1133:P1133)</f>
        <v>14000</v>
      </c>
    </row>
    <row r="1134" spans="1:17" s="59" customFormat="1" ht="16.5" customHeight="1" thickBot="1">
      <c r="A1134" s="54" t="s">
        <v>59</v>
      </c>
      <c r="B1134" s="55">
        <f t="shared" ref="B1134:Q1134" si="766">SUM(B1135:B1136)</f>
        <v>0</v>
      </c>
      <c r="C1134" s="56">
        <f t="shared" si="766"/>
        <v>2</v>
      </c>
      <c r="D1134" s="56">
        <f t="shared" si="766"/>
        <v>0</v>
      </c>
      <c r="E1134" s="56">
        <f t="shared" si="766"/>
        <v>4</v>
      </c>
      <c r="F1134" s="56">
        <f t="shared" si="766"/>
        <v>10</v>
      </c>
      <c r="G1134" s="56">
        <f t="shared" si="766"/>
        <v>0</v>
      </c>
      <c r="H1134" s="57">
        <f t="shared" si="766"/>
        <v>0</v>
      </c>
      <c r="I1134" s="58">
        <f t="shared" si="766"/>
        <v>16</v>
      </c>
      <c r="J1134" s="55">
        <f t="shared" si="766"/>
        <v>0</v>
      </c>
      <c r="K1134" s="56">
        <f t="shared" si="766"/>
        <v>340</v>
      </c>
      <c r="L1134" s="56">
        <f t="shared" si="766"/>
        <v>0</v>
      </c>
      <c r="M1134" s="56">
        <f t="shared" si="766"/>
        <v>425</v>
      </c>
      <c r="N1134" s="56">
        <f t="shared" si="766"/>
        <v>1700</v>
      </c>
      <c r="O1134" s="56">
        <f t="shared" si="766"/>
        <v>0</v>
      </c>
      <c r="P1134" s="57">
        <f t="shared" si="766"/>
        <v>0</v>
      </c>
      <c r="Q1134" s="58">
        <f t="shared" si="766"/>
        <v>2465</v>
      </c>
    </row>
    <row r="1135" spans="1:17" ht="18" customHeight="1">
      <c r="A1135" s="60" t="s">
        <v>60</v>
      </c>
      <c r="B1135" s="61">
        <v>0</v>
      </c>
      <c r="C1135" s="62">
        <v>2</v>
      </c>
      <c r="D1135" s="62">
        <v>0</v>
      </c>
      <c r="E1135" s="62">
        <v>1</v>
      </c>
      <c r="F1135" s="62">
        <v>10</v>
      </c>
      <c r="G1135" s="62">
        <v>0</v>
      </c>
      <c r="H1135" s="63">
        <v>0</v>
      </c>
      <c r="I1135" s="64">
        <f>SUM(B1135:H1135)</f>
        <v>13</v>
      </c>
      <c r="J1135" s="61">
        <v>0</v>
      </c>
      <c r="K1135" s="62">
        <v>340</v>
      </c>
      <c r="L1135" s="62">
        <v>0</v>
      </c>
      <c r="M1135" s="62">
        <v>170</v>
      </c>
      <c r="N1135" s="62">
        <v>1700</v>
      </c>
      <c r="O1135" s="62">
        <v>0</v>
      </c>
      <c r="P1135" s="63">
        <v>0</v>
      </c>
      <c r="Q1135" s="64">
        <f>SUM(J1135:P1135)</f>
        <v>2210</v>
      </c>
    </row>
    <row r="1136" spans="1:17" ht="18" customHeight="1" thickBot="1">
      <c r="A1136" s="60" t="s">
        <v>61</v>
      </c>
      <c r="B1136" s="61">
        <v>0</v>
      </c>
      <c r="C1136" s="62">
        <v>0</v>
      </c>
      <c r="D1136" s="62">
        <v>0</v>
      </c>
      <c r="E1136" s="62">
        <v>3</v>
      </c>
      <c r="F1136" s="62">
        <v>0</v>
      </c>
      <c r="G1136" s="62">
        <v>0</v>
      </c>
      <c r="H1136" s="63">
        <v>0</v>
      </c>
      <c r="I1136" s="64">
        <f>SUM(B1136:H1136)</f>
        <v>3</v>
      </c>
      <c r="J1136" s="61">
        <v>0</v>
      </c>
      <c r="K1136" s="62">
        <v>0</v>
      </c>
      <c r="L1136" s="62">
        <v>0</v>
      </c>
      <c r="M1136" s="62">
        <v>255</v>
      </c>
      <c r="N1136" s="62">
        <v>0</v>
      </c>
      <c r="O1136" s="62">
        <v>0</v>
      </c>
      <c r="P1136" s="63">
        <v>0</v>
      </c>
      <c r="Q1136" s="64">
        <f>SUM(J1136:P1136)</f>
        <v>255</v>
      </c>
    </row>
    <row r="1137" spans="1:17" s="59" customFormat="1" ht="16.5" customHeight="1" thickBot="1">
      <c r="A1137" s="54" t="s">
        <v>62</v>
      </c>
      <c r="B1137" s="55">
        <f t="shared" ref="B1137:Q1137" si="767">SUM(B1138:B1139)</f>
        <v>1</v>
      </c>
      <c r="C1137" s="56">
        <f t="shared" si="767"/>
        <v>0</v>
      </c>
      <c r="D1137" s="56">
        <f t="shared" si="767"/>
        <v>0</v>
      </c>
      <c r="E1137" s="56">
        <f t="shared" si="767"/>
        <v>0</v>
      </c>
      <c r="F1137" s="56">
        <f t="shared" si="767"/>
        <v>0</v>
      </c>
      <c r="G1137" s="56">
        <f t="shared" si="767"/>
        <v>0</v>
      </c>
      <c r="H1137" s="57">
        <f t="shared" si="767"/>
        <v>0</v>
      </c>
      <c r="I1137" s="58">
        <f t="shared" si="767"/>
        <v>1</v>
      </c>
      <c r="J1137" s="55">
        <f t="shared" si="767"/>
        <v>155</v>
      </c>
      <c r="K1137" s="56">
        <f t="shared" si="767"/>
        <v>0</v>
      </c>
      <c r="L1137" s="56">
        <f t="shared" si="767"/>
        <v>0</v>
      </c>
      <c r="M1137" s="56">
        <f t="shared" si="767"/>
        <v>0</v>
      </c>
      <c r="N1137" s="56">
        <f t="shared" si="767"/>
        <v>0</v>
      </c>
      <c r="O1137" s="56">
        <f t="shared" si="767"/>
        <v>0</v>
      </c>
      <c r="P1137" s="57">
        <f t="shared" si="767"/>
        <v>0</v>
      </c>
      <c r="Q1137" s="58">
        <f t="shared" si="767"/>
        <v>155</v>
      </c>
    </row>
    <row r="1138" spans="1:17" ht="18.75" customHeight="1">
      <c r="A1138" s="60" t="s">
        <v>63</v>
      </c>
      <c r="B1138" s="61">
        <v>0</v>
      </c>
      <c r="C1138" s="62">
        <v>0</v>
      </c>
      <c r="D1138" s="62">
        <v>0</v>
      </c>
      <c r="E1138" s="62">
        <v>0</v>
      </c>
      <c r="F1138" s="62">
        <v>0</v>
      </c>
      <c r="G1138" s="62">
        <v>0</v>
      </c>
      <c r="H1138" s="63">
        <v>0</v>
      </c>
      <c r="I1138" s="64">
        <f>SUM(B1138:H1138)</f>
        <v>0</v>
      </c>
      <c r="J1138" s="61">
        <v>0</v>
      </c>
      <c r="K1138" s="62">
        <v>0</v>
      </c>
      <c r="L1138" s="62">
        <v>0</v>
      </c>
      <c r="M1138" s="62">
        <v>0</v>
      </c>
      <c r="N1138" s="62">
        <v>0</v>
      </c>
      <c r="O1138" s="62">
        <v>0</v>
      </c>
      <c r="P1138" s="63">
        <v>0</v>
      </c>
      <c r="Q1138" s="64">
        <f>SUM(J1138:P1138)</f>
        <v>0</v>
      </c>
    </row>
    <row r="1139" spans="1:17" ht="18.75" customHeight="1" thickBot="1">
      <c r="A1139" s="60" t="s">
        <v>64</v>
      </c>
      <c r="B1139" s="61">
        <v>1</v>
      </c>
      <c r="C1139" s="62">
        <v>0</v>
      </c>
      <c r="D1139" s="62">
        <v>0</v>
      </c>
      <c r="E1139" s="62">
        <v>0</v>
      </c>
      <c r="F1139" s="62">
        <v>0</v>
      </c>
      <c r="G1139" s="62">
        <v>0</v>
      </c>
      <c r="H1139" s="63">
        <v>0</v>
      </c>
      <c r="I1139" s="64">
        <f>SUM(B1139:H1139)</f>
        <v>1</v>
      </c>
      <c r="J1139" s="61">
        <v>155</v>
      </c>
      <c r="K1139" s="62">
        <v>0</v>
      </c>
      <c r="L1139" s="62">
        <v>0</v>
      </c>
      <c r="M1139" s="62">
        <v>0</v>
      </c>
      <c r="N1139" s="62">
        <v>0</v>
      </c>
      <c r="O1139" s="62">
        <v>0</v>
      </c>
      <c r="P1139" s="63">
        <v>0</v>
      </c>
      <c r="Q1139" s="64">
        <f>SUM(J1139:P1139)</f>
        <v>155</v>
      </c>
    </row>
    <row r="1140" spans="1:17" s="59" customFormat="1" ht="16.5" customHeight="1" thickBot="1">
      <c r="A1140" s="54" t="s">
        <v>65</v>
      </c>
      <c r="B1140" s="55">
        <f t="shared" ref="B1140:Q1140" si="768">SUM(B1141:B1142)</f>
        <v>2</v>
      </c>
      <c r="C1140" s="56">
        <f t="shared" si="768"/>
        <v>2</v>
      </c>
      <c r="D1140" s="56">
        <f t="shared" si="768"/>
        <v>0</v>
      </c>
      <c r="E1140" s="56">
        <f t="shared" si="768"/>
        <v>0</v>
      </c>
      <c r="F1140" s="56">
        <f t="shared" si="768"/>
        <v>8</v>
      </c>
      <c r="G1140" s="56">
        <f t="shared" si="768"/>
        <v>0</v>
      </c>
      <c r="H1140" s="57">
        <f t="shared" si="768"/>
        <v>0</v>
      </c>
      <c r="I1140" s="58">
        <f t="shared" si="768"/>
        <v>12</v>
      </c>
      <c r="J1140" s="55">
        <f t="shared" si="768"/>
        <v>430</v>
      </c>
      <c r="K1140" s="56">
        <f t="shared" si="768"/>
        <v>860</v>
      </c>
      <c r="L1140" s="56">
        <f t="shared" si="768"/>
        <v>0</v>
      </c>
      <c r="M1140" s="56">
        <f t="shared" si="768"/>
        <v>0</v>
      </c>
      <c r="N1140" s="56">
        <f t="shared" si="768"/>
        <v>3440</v>
      </c>
      <c r="O1140" s="56">
        <f t="shared" si="768"/>
        <v>0</v>
      </c>
      <c r="P1140" s="57">
        <f t="shared" si="768"/>
        <v>0</v>
      </c>
      <c r="Q1140" s="58">
        <f t="shared" si="768"/>
        <v>4730</v>
      </c>
    </row>
    <row r="1141" spans="1:17" ht="18" customHeight="1">
      <c r="A1141" s="60" t="s">
        <v>66</v>
      </c>
      <c r="B1141" s="61">
        <v>0</v>
      </c>
      <c r="C1141" s="62">
        <v>2</v>
      </c>
      <c r="D1141" s="62">
        <v>0</v>
      </c>
      <c r="E1141" s="62">
        <v>0</v>
      </c>
      <c r="F1141" s="62">
        <v>8</v>
      </c>
      <c r="G1141" s="62">
        <v>0</v>
      </c>
      <c r="H1141" s="63">
        <v>0</v>
      </c>
      <c r="I1141" s="64">
        <f>SUM(B1141:H1141)</f>
        <v>10</v>
      </c>
      <c r="J1141" s="61">
        <v>0</v>
      </c>
      <c r="K1141" s="62">
        <v>860</v>
      </c>
      <c r="L1141" s="62">
        <v>0</v>
      </c>
      <c r="M1141" s="62">
        <v>0</v>
      </c>
      <c r="N1141" s="62">
        <v>3440</v>
      </c>
      <c r="O1141" s="62">
        <v>0</v>
      </c>
      <c r="P1141" s="63">
        <v>0</v>
      </c>
      <c r="Q1141" s="64">
        <f>SUM(J1141:P1141)</f>
        <v>4300</v>
      </c>
    </row>
    <row r="1142" spans="1:17" ht="18" customHeight="1" thickBot="1">
      <c r="A1142" s="60" t="s">
        <v>67</v>
      </c>
      <c r="B1142" s="61">
        <v>2</v>
      </c>
      <c r="C1142" s="62">
        <v>0</v>
      </c>
      <c r="D1142" s="62">
        <v>0</v>
      </c>
      <c r="E1142" s="62">
        <v>0</v>
      </c>
      <c r="F1142" s="62">
        <v>0</v>
      </c>
      <c r="G1142" s="62">
        <v>0</v>
      </c>
      <c r="H1142" s="63">
        <v>0</v>
      </c>
      <c r="I1142" s="64">
        <f>SUM(B1142:H1142)</f>
        <v>2</v>
      </c>
      <c r="J1142" s="61">
        <v>430</v>
      </c>
      <c r="K1142" s="62">
        <v>0</v>
      </c>
      <c r="L1142" s="62">
        <v>0</v>
      </c>
      <c r="M1142" s="62">
        <v>0</v>
      </c>
      <c r="N1142" s="62">
        <v>0</v>
      </c>
      <c r="O1142" s="62">
        <v>0</v>
      </c>
      <c r="P1142" s="63">
        <v>0</v>
      </c>
      <c r="Q1142" s="64">
        <f>SUM(J1142:P1142)</f>
        <v>430</v>
      </c>
    </row>
    <row r="1143" spans="1:17" s="59" customFormat="1" ht="16.5" customHeight="1" thickBot="1">
      <c r="A1143" s="54" t="s">
        <v>68</v>
      </c>
      <c r="B1143" s="55">
        <f>SUM(B1144:B1159)</f>
        <v>8455</v>
      </c>
      <c r="C1143" s="56">
        <f t="shared" ref="C1143:Q1143" si="769">SUM(C1144:C1159)</f>
        <v>0</v>
      </c>
      <c r="D1143" s="56">
        <f t="shared" si="769"/>
        <v>274457</v>
      </c>
      <c r="E1143" s="56">
        <f t="shared" si="769"/>
        <v>88386</v>
      </c>
      <c r="F1143" s="56">
        <f t="shared" si="769"/>
        <v>55761</v>
      </c>
      <c r="G1143" s="56">
        <f t="shared" si="769"/>
        <v>1235</v>
      </c>
      <c r="H1143" s="57">
        <f t="shared" si="769"/>
        <v>4530</v>
      </c>
      <c r="I1143" s="58">
        <f t="shared" si="769"/>
        <v>432824</v>
      </c>
      <c r="J1143" s="55">
        <f t="shared" si="769"/>
        <v>31305.3</v>
      </c>
      <c r="K1143" s="56">
        <f t="shared" si="769"/>
        <v>0</v>
      </c>
      <c r="L1143" s="56">
        <f t="shared" si="769"/>
        <v>1015785.7999999999</v>
      </c>
      <c r="M1143" s="56">
        <f t="shared" si="769"/>
        <v>337446.39999999997</v>
      </c>
      <c r="N1143" s="56">
        <f t="shared" si="769"/>
        <v>184154.49999999997</v>
      </c>
      <c r="O1143" s="56">
        <f t="shared" si="769"/>
        <v>1077</v>
      </c>
      <c r="P1143" s="57">
        <f t="shared" si="769"/>
        <v>16345.999999999998</v>
      </c>
      <c r="Q1143" s="58">
        <f t="shared" si="769"/>
        <v>1586115</v>
      </c>
    </row>
    <row r="1144" spans="1:17" ht="15.75" customHeight="1">
      <c r="A1144" s="60" t="s">
        <v>69</v>
      </c>
      <c r="B1144" s="61">
        <v>0</v>
      </c>
      <c r="C1144" s="62">
        <v>0</v>
      </c>
      <c r="D1144" s="62">
        <v>0</v>
      </c>
      <c r="E1144" s="62">
        <v>0</v>
      </c>
      <c r="F1144" s="62">
        <v>0</v>
      </c>
      <c r="G1144" s="62">
        <v>0</v>
      </c>
      <c r="H1144" s="63">
        <v>0</v>
      </c>
      <c r="I1144" s="64">
        <f t="shared" ref="I1144:I1159" si="770">SUM(B1144:H1144)</f>
        <v>0</v>
      </c>
      <c r="J1144" s="61">
        <v>0</v>
      </c>
      <c r="K1144" s="62">
        <v>0</v>
      </c>
      <c r="L1144" s="62">
        <v>0</v>
      </c>
      <c r="M1144" s="62">
        <v>0</v>
      </c>
      <c r="N1144" s="62">
        <v>0</v>
      </c>
      <c r="O1144" s="62">
        <v>0</v>
      </c>
      <c r="P1144" s="63">
        <v>0</v>
      </c>
      <c r="Q1144" s="64">
        <f t="shared" ref="Q1144:Q1159" si="771">SUM(J1144:P1144)</f>
        <v>0</v>
      </c>
    </row>
    <row r="1145" spans="1:17" ht="15.75" customHeight="1">
      <c r="A1145" s="60" t="s">
        <v>70</v>
      </c>
      <c r="B1145" s="61">
        <v>5156</v>
      </c>
      <c r="C1145" s="62">
        <v>0</v>
      </c>
      <c r="D1145" s="62">
        <v>167189</v>
      </c>
      <c r="E1145" s="62">
        <v>59677</v>
      </c>
      <c r="F1145" s="62">
        <v>26258</v>
      </c>
      <c r="G1145" s="62">
        <v>0</v>
      </c>
      <c r="H1145" s="63">
        <v>3120</v>
      </c>
      <c r="I1145" s="64">
        <f t="shared" si="770"/>
        <v>261400</v>
      </c>
      <c r="J1145" s="61">
        <v>23717.599999999999</v>
      </c>
      <c r="K1145" s="62">
        <v>0</v>
      </c>
      <c r="L1145" s="62">
        <v>769069.39999999991</v>
      </c>
      <c r="M1145" s="62">
        <v>274514.19999999995</v>
      </c>
      <c r="N1145" s="62">
        <v>120786.79999999999</v>
      </c>
      <c r="O1145" s="62">
        <v>0</v>
      </c>
      <c r="P1145" s="63">
        <v>14351.999999999998</v>
      </c>
      <c r="Q1145" s="64">
        <f t="shared" si="771"/>
        <v>1202439.9999999998</v>
      </c>
    </row>
    <row r="1146" spans="1:17" ht="15.75" customHeight="1">
      <c r="A1146" s="60" t="s">
        <v>71</v>
      </c>
      <c r="B1146" s="61">
        <v>3299</v>
      </c>
      <c r="C1146" s="62">
        <v>0</v>
      </c>
      <c r="D1146" s="62">
        <f>107267+1</f>
        <v>107268</v>
      </c>
      <c r="E1146" s="62">
        <v>26423</v>
      </c>
      <c r="F1146" s="62">
        <v>26326</v>
      </c>
      <c r="G1146" s="62">
        <v>0</v>
      </c>
      <c r="H1146" s="63">
        <v>280</v>
      </c>
      <c r="I1146" s="64">
        <f t="shared" si="770"/>
        <v>163596</v>
      </c>
      <c r="J1146" s="61">
        <v>7587.7</v>
      </c>
      <c r="K1146" s="62">
        <v>0</v>
      </c>
      <c r="L1146" s="62">
        <v>246716.4</v>
      </c>
      <c r="M1146" s="62">
        <v>60772.899999999994</v>
      </c>
      <c r="N1146" s="62">
        <v>60549.799999999996</v>
      </c>
      <c r="O1146" s="62">
        <v>0</v>
      </c>
      <c r="P1146" s="63">
        <v>644</v>
      </c>
      <c r="Q1146" s="64">
        <f t="shared" si="771"/>
        <v>376270.8</v>
      </c>
    </row>
    <row r="1147" spans="1:17" ht="15.75" customHeight="1">
      <c r="A1147" s="60" t="s">
        <v>72</v>
      </c>
      <c r="B1147" s="61">
        <v>0</v>
      </c>
      <c r="C1147" s="62">
        <v>0</v>
      </c>
      <c r="D1147" s="62">
        <v>0</v>
      </c>
      <c r="E1147" s="62">
        <v>1</v>
      </c>
      <c r="F1147" s="62"/>
      <c r="G1147" s="62">
        <v>0</v>
      </c>
      <c r="H1147" s="63">
        <v>0</v>
      </c>
      <c r="I1147" s="64">
        <f t="shared" si="770"/>
        <v>1</v>
      </c>
      <c r="J1147" s="61">
        <v>0</v>
      </c>
      <c r="K1147" s="62">
        <v>0</v>
      </c>
      <c r="L1147" s="62">
        <v>0</v>
      </c>
      <c r="M1147" s="62">
        <v>8</v>
      </c>
      <c r="N1147" s="62">
        <v>0</v>
      </c>
      <c r="O1147" s="62">
        <v>0</v>
      </c>
      <c r="P1147" s="63">
        <v>0</v>
      </c>
      <c r="Q1147" s="64">
        <f t="shared" si="771"/>
        <v>8</v>
      </c>
    </row>
    <row r="1148" spans="1:17" ht="15.75" customHeight="1">
      <c r="A1148" s="60" t="s">
        <v>73</v>
      </c>
      <c r="B1148" s="61">
        <v>0</v>
      </c>
      <c r="C1148" s="62">
        <v>0</v>
      </c>
      <c r="D1148" s="62">
        <v>0</v>
      </c>
      <c r="E1148" s="62">
        <v>2</v>
      </c>
      <c r="F1148" s="62">
        <v>2</v>
      </c>
      <c r="G1148" s="62">
        <v>0</v>
      </c>
      <c r="H1148" s="63">
        <v>0</v>
      </c>
      <c r="I1148" s="64">
        <f t="shared" si="770"/>
        <v>4</v>
      </c>
      <c r="J1148" s="61">
        <v>0</v>
      </c>
      <c r="K1148" s="62">
        <v>0</v>
      </c>
      <c r="L1148" s="62">
        <v>0</v>
      </c>
      <c r="M1148" s="62">
        <v>12</v>
      </c>
      <c r="N1148" s="62">
        <v>12</v>
      </c>
      <c r="O1148" s="62">
        <v>0</v>
      </c>
      <c r="P1148" s="63">
        <v>0</v>
      </c>
      <c r="Q1148" s="64">
        <f t="shared" si="771"/>
        <v>24</v>
      </c>
    </row>
    <row r="1149" spans="1:17" ht="15.75" customHeight="1">
      <c r="A1149" s="60" t="s">
        <v>74</v>
      </c>
      <c r="B1149" s="61">
        <v>0</v>
      </c>
      <c r="C1149" s="62">
        <v>0</v>
      </c>
      <c r="D1149" s="62">
        <v>0</v>
      </c>
      <c r="E1149" s="62">
        <v>28</v>
      </c>
      <c r="F1149" s="62">
        <v>22</v>
      </c>
      <c r="G1149" s="62">
        <v>0</v>
      </c>
      <c r="H1149" s="63">
        <v>0</v>
      </c>
      <c r="I1149" s="64">
        <f t="shared" si="770"/>
        <v>50</v>
      </c>
      <c r="J1149" s="61">
        <v>0</v>
      </c>
      <c r="K1149" s="62">
        <v>0</v>
      </c>
      <c r="L1149" s="62">
        <v>0</v>
      </c>
      <c r="M1149" s="62">
        <v>112</v>
      </c>
      <c r="N1149" s="62">
        <v>88</v>
      </c>
      <c r="O1149" s="62">
        <v>0</v>
      </c>
      <c r="P1149" s="63">
        <v>0</v>
      </c>
      <c r="Q1149" s="64">
        <f t="shared" si="771"/>
        <v>200</v>
      </c>
    </row>
    <row r="1150" spans="1:17" ht="15.75" customHeight="1">
      <c r="A1150" s="60" t="s">
        <v>75</v>
      </c>
      <c r="B1150" s="61">
        <v>0</v>
      </c>
      <c r="C1150" s="62">
        <v>0</v>
      </c>
      <c r="D1150" s="62">
        <v>0</v>
      </c>
      <c r="E1150" s="62">
        <v>5</v>
      </c>
      <c r="F1150" s="62">
        <v>4</v>
      </c>
      <c r="G1150" s="62">
        <v>0</v>
      </c>
      <c r="H1150" s="63">
        <v>0</v>
      </c>
      <c r="I1150" s="64">
        <f t="shared" si="770"/>
        <v>9</v>
      </c>
      <c r="J1150" s="61">
        <v>0</v>
      </c>
      <c r="K1150" s="62">
        <v>0</v>
      </c>
      <c r="L1150" s="62">
        <v>0</v>
      </c>
      <c r="M1150" s="62">
        <v>15</v>
      </c>
      <c r="N1150" s="62">
        <v>12</v>
      </c>
      <c r="O1150" s="62">
        <v>0</v>
      </c>
      <c r="P1150" s="63">
        <v>0</v>
      </c>
      <c r="Q1150" s="64">
        <f t="shared" si="771"/>
        <v>27</v>
      </c>
    </row>
    <row r="1151" spans="1:17" ht="15.75" customHeight="1">
      <c r="A1151" s="60" t="s">
        <v>76</v>
      </c>
      <c r="B1151" s="61">
        <v>0</v>
      </c>
      <c r="C1151" s="62">
        <v>0</v>
      </c>
      <c r="D1151" s="62">
        <v>0</v>
      </c>
      <c r="E1151" s="62">
        <v>44</v>
      </c>
      <c r="F1151" s="62">
        <v>49</v>
      </c>
      <c r="G1151" s="62">
        <v>0</v>
      </c>
      <c r="H1151" s="63">
        <v>0</v>
      </c>
      <c r="I1151" s="64">
        <f t="shared" si="770"/>
        <v>93</v>
      </c>
      <c r="J1151" s="61">
        <v>0</v>
      </c>
      <c r="K1151" s="62">
        <v>0</v>
      </c>
      <c r="L1151" s="62">
        <v>0</v>
      </c>
      <c r="M1151" s="62">
        <v>88</v>
      </c>
      <c r="N1151" s="62">
        <v>98</v>
      </c>
      <c r="O1151" s="62">
        <v>0</v>
      </c>
      <c r="P1151" s="63">
        <v>0</v>
      </c>
      <c r="Q1151" s="64">
        <f t="shared" si="771"/>
        <v>186</v>
      </c>
    </row>
    <row r="1152" spans="1:17" ht="15.75" customHeight="1">
      <c r="A1152" s="60" t="s">
        <v>77</v>
      </c>
      <c r="B1152" s="61">
        <v>0</v>
      </c>
      <c r="C1152" s="62">
        <v>0</v>
      </c>
      <c r="D1152" s="62">
        <v>0</v>
      </c>
      <c r="E1152" s="62">
        <v>864</v>
      </c>
      <c r="F1152" s="62">
        <v>999</v>
      </c>
      <c r="G1152" s="62">
        <v>560</v>
      </c>
      <c r="H1152" s="63">
        <v>1120</v>
      </c>
      <c r="I1152" s="64">
        <f t="shared" si="770"/>
        <v>3543</v>
      </c>
      <c r="J1152" s="61">
        <v>0</v>
      </c>
      <c r="K1152" s="62">
        <v>0</v>
      </c>
      <c r="L1152" s="62">
        <v>0</v>
      </c>
      <c r="M1152" s="62">
        <v>1036.8</v>
      </c>
      <c r="N1152" s="62">
        <v>1198.8</v>
      </c>
      <c r="O1152" s="62">
        <v>672</v>
      </c>
      <c r="P1152" s="63">
        <v>1344</v>
      </c>
      <c r="Q1152" s="64">
        <f t="shared" si="771"/>
        <v>4251.6000000000004</v>
      </c>
    </row>
    <row r="1153" spans="1:17" ht="15.75" customHeight="1">
      <c r="A1153" s="60" t="s">
        <v>78</v>
      </c>
      <c r="B1153" s="61">
        <v>0</v>
      </c>
      <c r="C1153" s="62">
        <v>0</v>
      </c>
      <c r="D1153" s="62">
        <v>0</v>
      </c>
      <c r="E1153" s="62">
        <v>285</v>
      </c>
      <c r="F1153" s="62">
        <v>449</v>
      </c>
      <c r="G1153" s="62">
        <v>0</v>
      </c>
      <c r="H1153" s="63">
        <v>0</v>
      </c>
      <c r="I1153" s="64">
        <f t="shared" si="770"/>
        <v>734</v>
      </c>
      <c r="J1153" s="61">
        <v>0</v>
      </c>
      <c r="K1153" s="62">
        <v>0</v>
      </c>
      <c r="L1153" s="62">
        <v>0</v>
      </c>
      <c r="M1153" s="62">
        <v>285</v>
      </c>
      <c r="N1153" s="62">
        <v>449</v>
      </c>
      <c r="O1153" s="62">
        <v>0</v>
      </c>
      <c r="P1153" s="63">
        <v>0</v>
      </c>
      <c r="Q1153" s="64">
        <f t="shared" si="771"/>
        <v>734</v>
      </c>
    </row>
    <row r="1154" spans="1:17" ht="15.75" customHeight="1">
      <c r="A1154" s="60" t="s">
        <v>79</v>
      </c>
      <c r="B1154" s="61">
        <v>0</v>
      </c>
      <c r="C1154" s="62">
        <v>0</v>
      </c>
      <c r="D1154" s="62">
        <v>0</v>
      </c>
      <c r="E1154" s="62">
        <v>234</v>
      </c>
      <c r="F1154" s="62">
        <v>207</v>
      </c>
      <c r="G1154" s="62">
        <v>0</v>
      </c>
      <c r="H1154" s="63">
        <v>0</v>
      </c>
      <c r="I1154" s="64">
        <f t="shared" si="770"/>
        <v>441</v>
      </c>
      <c r="J1154" s="61">
        <v>0</v>
      </c>
      <c r="K1154" s="62">
        <v>0</v>
      </c>
      <c r="L1154" s="62">
        <v>0</v>
      </c>
      <c r="M1154" s="62">
        <v>187.20000000000002</v>
      </c>
      <c r="N1154" s="62">
        <v>165.60000000000002</v>
      </c>
      <c r="O1154" s="62">
        <v>0</v>
      </c>
      <c r="P1154" s="63">
        <v>0</v>
      </c>
      <c r="Q1154" s="64">
        <f t="shared" si="771"/>
        <v>352.80000000000007</v>
      </c>
    </row>
    <row r="1155" spans="1:17" ht="15.75" customHeight="1">
      <c r="A1155" s="45" t="s">
        <v>80</v>
      </c>
      <c r="B1155" s="61">
        <v>0</v>
      </c>
      <c r="C1155" s="62">
        <v>0</v>
      </c>
      <c r="D1155" s="62">
        <v>0</v>
      </c>
      <c r="E1155" s="62">
        <v>363</v>
      </c>
      <c r="F1155" s="62">
        <v>950</v>
      </c>
      <c r="G1155" s="62">
        <v>675</v>
      </c>
      <c r="H1155" s="63">
        <v>10</v>
      </c>
      <c r="I1155" s="64">
        <f t="shared" si="770"/>
        <v>1998</v>
      </c>
      <c r="J1155" s="61">
        <v>0</v>
      </c>
      <c r="K1155" s="62">
        <v>0</v>
      </c>
      <c r="L1155" s="62">
        <v>0</v>
      </c>
      <c r="M1155" s="62">
        <v>217.79999999999998</v>
      </c>
      <c r="N1155" s="62">
        <v>570</v>
      </c>
      <c r="O1155" s="62">
        <v>405</v>
      </c>
      <c r="P1155" s="63">
        <v>6</v>
      </c>
      <c r="Q1155" s="64">
        <f t="shared" si="771"/>
        <v>1198.8</v>
      </c>
    </row>
    <row r="1156" spans="1:17" ht="15.75" customHeight="1">
      <c r="A1156" s="65" t="s">
        <v>81</v>
      </c>
      <c r="B1156" s="61">
        <v>0</v>
      </c>
      <c r="C1156" s="62">
        <v>0</v>
      </c>
      <c r="D1156" s="62">
        <v>0</v>
      </c>
      <c r="E1156" s="62">
        <v>135</v>
      </c>
      <c r="F1156" s="62">
        <v>265</v>
      </c>
      <c r="G1156" s="62">
        <v>0</v>
      </c>
      <c r="H1156" s="63">
        <v>0</v>
      </c>
      <c r="I1156" s="64">
        <f t="shared" si="770"/>
        <v>400</v>
      </c>
      <c r="J1156" s="61">
        <v>0</v>
      </c>
      <c r="K1156" s="62">
        <v>0</v>
      </c>
      <c r="L1156" s="62">
        <v>0</v>
      </c>
      <c r="M1156" s="62">
        <v>67.5</v>
      </c>
      <c r="N1156" s="62">
        <v>132.5</v>
      </c>
      <c r="O1156" s="62">
        <v>0</v>
      </c>
      <c r="P1156" s="63">
        <v>0</v>
      </c>
      <c r="Q1156" s="64">
        <f t="shared" si="771"/>
        <v>200</v>
      </c>
    </row>
    <row r="1157" spans="1:17" ht="15.75" customHeight="1">
      <c r="A1157" s="65" t="s">
        <v>82</v>
      </c>
      <c r="B1157" s="61">
        <v>0</v>
      </c>
      <c r="C1157" s="62">
        <v>0</v>
      </c>
      <c r="D1157" s="62">
        <v>0</v>
      </c>
      <c r="E1157" s="62">
        <v>325</v>
      </c>
      <c r="F1157" s="62">
        <v>230</v>
      </c>
      <c r="G1157" s="62">
        <v>0</v>
      </c>
      <c r="H1157" s="63">
        <v>0</v>
      </c>
      <c r="I1157" s="64">
        <f t="shared" si="770"/>
        <v>555</v>
      </c>
      <c r="J1157" s="61">
        <v>0</v>
      </c>
      <c r="K1157" s="62">
        <v>0</v>
      </c>
      <c r="L1157" s="62">
        <v>0</v>
      </c>
      <c r="M1157" s="62">
        <v>130</v>
      </c>
      <c r="N1157" s="62">
        <v>92</v>
      </c>
      <c r="O1157" s="62">
        <v>0</v>
      </c>
      <c r="P1157" s="63">
        <v>0</v>
      </c>
      <c r="Q1157" s="64">
        <f t="shared" si="771"/>
        <v>222</v>
      </c>
    </row>
    <row r="1158" spans="1:17" ht="15.75" customHeight="1">
      <c r="A1158" s="45" t="s">
        <v>83</v>
      </c>
      <c r="B1158" s="61">
        <v>0</v>
      </c>
      <c r="C1158" s="62">
        <v>0</v>
      </c>
      <c r="D1158" s="62">
        <v>0</v>
      </c>
      <c r="E1158" s="62">
        <v>0</v>
      </c>
      <c r="F1158" s="62">
        <v>0</v>
      </c>
      <c r="G1158" s="62">
        <v>0</v>
      </c>
      <c r="H1158" s="63">
        <v>0</v>
      </c>
      <c r="I1158" s="64">
        <f t="shared" si="770"/>
        <v>0</v>
      </c>
      <c r="J1158" s="61">
        <v>0</v>
      </c>
      <c r="K1158" s="62">
        <v>0</v>
      </c>
      <c r="L1158" s="62">
        <v>0</v>
      </c>
      <c r="M1158" s="62">
        <v>0</v>
      </c>
      <c r="N1158" s="62">
        <v>0</v>
      </c>
      <c r="O1158" s="62">
        <v>0</v>
      </c>
      <c r="P1158" s="63">
        <v>0</v>
      </c>
      <c r="Q1158" s="64">
        <f t="shared" si="771"/>
        <v>0</v>
      </c>
    </row>
    <row r="1159" spans="1:17" ht="15.75" customHeight="1" thickBot="1">
      <c r="A1159" s="45" t="s">
        <v>84</v>
      </c>
      <c r="B1159" s="61">
        <v>0</v>
      </c>
      <c r="C1159" s="62">
        <v>0</v>
      </c>
      <c r="D1159" s="62">
        <v>0</v>
      </c>
      <c r="E1159" s="62">
        <v>0</v>
      </c>
      <c r="F1159" s="62">
        <v>0</v>
      </c>
      <c r="G1159" s="62">
        <v>0</v>
      </c>
      <c r="H1159" s="63">
        <v>0</v>
      </c>
      <c r="I1159" s="64">
        <f t="shared" si="770"/>
        <v>0</v>
      </c>
      <c r="J1159" s="61">
        <v>0</v>
      </c>
      <c r="K1159" s="62">
        <v>0</v>
      </c>
      <c r="L1159" s="62">
        <v>0</v>
      </c>
      <c r="M1159" s="62">
        <v>0</v>
      </c>
      <c r="N1159" s="62">
        <v>0</v>
      </c>
      <c r="O1159" s="62">
        <v>0</v>
      </c>
      <c r="P1159" s="63">
        <v>0</v>
      </c>
      <c r="Q1159" s="64">
        <f t="shared" si="771"/>
        <v>0</v>
      </c>
    </row>
    <row r="1160" spans="1:17" s="59" customFormat="1" ht="16.5" customHeight="1" thickBot="1">
      <c r="A1160" s="54" t="s">
        <v>85</v>
      </c>
      <c r="B1160" s="55">
        <f t="shared" ref="B1160:Q1160" si="772">SUM(B1161:B1162)</f>
        <v>0</v>
      </c>
      <c r="C1160" s="56">
        <f t="shared" si="772"/>
        <v>0</v>
      </c>
      <c r="D1160" s="56">
        <f t="shared" si="772"/>
        <v>3</v>
      </c>
      <c r="E1160" s="56">
        <f t="shared" si="772"/>
        <v>0</v>
      </c>
      <c r="F1160" s="56">
        <f t="shared" si="772"/>
        <v>0</v>
      </c>
      <c r="G1160" s="56">
        <f t="shared" si="772"/>
        <v>0</v>
      </c>
      <c r="H1160" s="57">
        <f t="shared" si="772"/>
        <v>0</v>
      </c>
      <c r="I1160" s="58">
        <f t="shared" si="772"/>
        <v>3</v>
      </c>
      <c r="J1160" s="55">
        <f t="shared" si="772"/>
        <v>0</v>
      </c>
      <c r="K1160" s="56">
        <f t="shared" si="772"/>
        <v>0</v>
      </c>
      <c r="L1160" s="56">
        <f t="shared" si="772"/>
        <v>66</v>
      </c>
      <c r="M1160" s="56">
        <f t="shared" si="772"/>
        <v>0</v>
      </c>
      <c r="N1160" s="56">
        <f t="shared" si="772"/>
        <v>0</v>
      </c>
      <c r="O1160" s="56">
        <f t="shared" si="772"/>
        <v>0</v>
      </c>
      <c r="P1160" s="57">
        <f t="shared" si="772"/>
        <v>0</v>
      </c>
      <c r="Q1160" s="58">
        <f t="shared" si="772"/>
        <v>66</v>
      </c>
    </row>
    <row r="1161" spans="1:17" ht="15.75" customHeight="1">
      <c r="A1161" s="45" t="s">
        <v>86</v>
      </c>
      <c r="B1161" s="61">
        <v>0</v>
      </c>
      <c r="C1161" s="62">
        <v>0</v>
      </c>
      <c r="D1161" s="62">
        <v>0</v>
      </c>
      <c r="E1161" s="62">
        <v>0</v>
      </c>
      <c r="F1161" s="62">
        <v>0</v>
      </c>
      <c r="G1161" s="62">
        <v>0</v>
      </c>
      <c r="H1161" s="63">
        <v>0</v>
      </c>
      <c r="I1161" s="64">
        <f>SUM(B1161:H1161)</f>
        <v>0</v>
      </c>
      <c r="J1161" s="61">
        <v>0</v>
      </c>
      <c r="K1161" s="62">
        <v>0</v>
      </c>
      <c r="L1161" s="62">
        <v>0</v>
      </c>
      <c r="M1161" s="62">
        <v>0</v>
      </c>
      <c r="N1161" s="62">
        <v>0</v>
      </c>
      <c r="O1161" s="62">
        <v>0</v>
      </c>
      <c r="P1161" s="63">
        <v>0</v>
      </c>
      <c r="Q1161" s="64">
        <f>SUM(J1161:P1161)</f>
        <v>0</v>
      </c>
    </row>
    <row r="1162" spans="1:17" ht="15.75" customHeight="1" thickBot="1">
      <c r="A1162" s="45" t="s">
        <v>87</v>
      </c>
      <c r="B1162" s="61">
        <v>0</v>
      </c>
      <c r="C1162" s="62">
        <v>0</v>
      </c>
      <c r="D1162" s="62">
        <v>3</v>
      </c>
      <c r="E1162" s="62">
        <v>0</v>
      </c>
      <c r="F1162" s="62">
        <v>0</v>
      </c>
      <c r="G1162" s="62">
        <v>0</v>
      </c>
      <c r="H1162" s="63">
        <v>0</v>
      </c>
      <c r="I1162" s="64">
        <f>SUM(B1162:H1162)</f>
        <v>3</v>
      </c>
      <c r="J1162" s="61">
        <v>0</v>
      </c>
      <c r="K1162" s="62">
        <v>0</v>
      </c>
      <c r="L1162" s="62">
        <v>66</v>
      </c>
      <c r="M1162" s="62">
        <v>0</v>
      </c>
      <c r="N1162" s="62">
        <v>0</v>
      </c>
      <c r="O1162" s="62">
        <v>0</v>
      </c>
      <c r="P1162" s="63">
        <v>0</v>
      </c>
      <c r="Q1162" s="64">
        <f>SUM(J1162:P1162)</f>
        <v>66</v>
      </c>
    </row>
    <row r="1163" spans="1:17" s="59" customFormat="1" ht="16.5" customHeight="1" thickBot="1">
      <c r="A1163" s="54" t="s">
        <v>88</v>
      </c>
      <c r="B1163" s="55">
        <f>SUM(B1164:B1179)</f>
        <v>78584</v>
      </c>
      <c r="C1163" s="56">
        <f t="shared" ref="C1163:Q1163" si="773">SUM(C1164:C1179)</f>
        <v>0</v>
      </c>
      <c r="D1163" s="56">
        <f t="shared" si="773"/>
        <v>970224</v>
      </c>
      <c r="E1163" s="56">
        <f t="shared" si="773"/>
        <v>223727</v>
      </c>
      <c r="F1163" s="56">
        <f t="shared" si="773"/>
        <v>35775</v>
      </c>
      <c r="G1163" s="56">
        <f t="shared" si="773"/>
        <v>0</v>
      </c>
      <c r="H1163" s="57">
        <f t="shared" si="773"/>
        <v>2019</v>
      </c>
      <c r="I1163" s="58">
        <f t="shared" si="773"/>
        <v>1310329</v>
      </c>
      <c r="J1163" s="55">
        <f t="shared" si="773"/>
        <v>249027.10000000003</v>
      </c>
      <c r="K1163" s="56">
        <f t="shared" si="773"/>
        <v>0</v>
      </c>
      <c r="L1163" s="56">
        <f t="shared" si="773"/>
        <v>2830330.1</v>
      </c>
      <c r="M1163" s="56">
        <f t="shared" si="773"/>
        <v>773840.40000000014</v>
      </c>
      <c r="N1163" s="56">
        <f t="shared" si="773"/>
        <v>133639.90000000002</v>
      </c>
      <c r="O1163" s="56">
        <f t="shared" si="773"/>
        <v>0</v>
      </c>
      <c r="P1163" s="57">
        <f t="shared" si="773"/>
        <v>7408</v>
      </c>
      <c r="Q1163" s="58">
        <f t="shared" si="773"/>
        <v>3994245.5</v>
      </c>
    </row>
    <row r="1164" spans="1:17" ht="15" customHeight="1">
      <c r="A1164" s="66" t="s">
        <v>89</v>
      </c>
      <c r="B1164" s="61">
        <f>25172+9</f>
        <v>25181</v>
      </c>
      <c r="C1164" s="62">
        <v>0</v>
      </c>
      <c r="D1164" s="62">
        <f>371042+3</f>
        <v>371045</v>
      </c>
      <c r="E1164" s="62">
        <v>78549</v>
      </c>
      <c r="F1164" s="62">
        <v>10737</v>
      </c>
      <c r="G1164" s="62">
        <v>0</v>
      </c>
      <c r="H1164" s="63">
        <v>165</v>
      </c>
      <c r="I1164" s="64">
        <f t="shared" ref="I1164:I1179" si="774">SUM(B1164:H1164)</f>
        <v>485677</v>
      </c>
      <c r="J1164" s="61">
        <v>80579.200000000012</v>
      </c>
      <c r="K1164" s="62">
        <v>0</v>
      </c>
      <c r="L1164" s="62">
        <v>1187344</v>
      </c>
      <c r="M1164" s="62">
        <v>251356.80000000002</v>
      </c>
      <c r="N1164" s="62">
        <v>34358.400000000001</v>
      </c>
      <c r="O1164" s="62">
        <v>0</v>
      </c>
      <c r="P1164" s="63">
        <v>528</v>
      </c>
      <c r="Q1164" s="64">
        <f t="shared" ref="Q1164:Q1179" si="775">SUM(J1164:P1164)</f>
        <v>1554166.4</v>
      </c>
    </row>
    <row r="1165" spans="1:17" ht="15" customHeight="1">
      <c r="A1165" s="45" t="s">
        <v>90</v>
      </c>
      <c r="B1165" s="61">
        <f>18205+2</f>
        <v>18207</v>
      </c>
      <c r="C1165" s="62">
        <v>0</v>
      </c>
      <c r="D1165" s="62">
        <v>301341</v>
      </c>
      <c r="E1165" s="62">
        <v>38258</v>
      </c>
      <c r="F1165" s="62">
        <v>7148</v>
      </c>
      <c r="G1165" s="62">
        <v>0</v>
      </c>
      <c r="H1165" s="63">
        <v>65</v>
      </c>
      <c r="I1165" s="64">
        <f t="shared" si="774"/>
        <v>365019</v>
      </c>
      <c r="J1165" s="61">
        <v>29131.200000000001</v>
      </c>
      <c r="K1165" s="62">
        <v>0</v>
      </c>
      <c r="L1165" s="62">
        <v>482145.60000000003</v>
      </c>
      <c r="M1165" s="62">
        <v>61212.800000000003</v>
      </c>
      <c r="N1165" s="62">
        <v>11436.800000000001</v>
      </c>
      <c r="O1165" s="62">
        <v>0</v>
      </c>
      <c r="P1165" s="63">
        <v>104</v>
      </c>
      <c r="Q1165" s="64">
        <f t="shared" si="775"/>
        <v>584030.40000000014</v>
      </c>
    </row>
    <row r="1166" spans="1:17" ht="15" customHeight="1">
      <c r="A1166" s="66" t="s">
        <v>91</v>
      </c>
      <c r="B1166" s="61">
        <v>16711</v>
      </c>
      <c r="C1166" s="62">
        <v>0</v>
      </c>
      <c r="D1166" s="62">
        <v>141197</v>
      </c>
      <c r="E1166" s="62">
        <v>62604</v>
      </c>
      <c r="F1166" s="62">
        <v>8673</v>
      </c>
      <c r="G1166" s="62">
        <v>0</v>
      </c>
      <c r="H1166" s="63">
        <v>1599</v>
      </c>
      <c r="I1166" s="64">
        <f t="shared" si="774"/>
        <v>230784</v>
      </c>
      <c r="J1166" s="61">
        <v>66844</v>
      </c>
      <c r="K1166" s="62">
        <v>0</v>
      </c>
      <c r="L1166" s="62">
        <v>564788</v>
      </c>
      <c r="M1166" s="62">
        <v>250416</v>
      </c>
      <c r="N1166" s="62">
        <v>34692</v>
      </c>
      <c r="O1166" s="62">
        <v>0</v>
      </c>
      <c r="P1166" s="63">
        <v>6396</v>
      </c>
      <c r="Q1166" s="64">
        <f t="shared" si="775"/>
        <v>923136</v>
      </c>
    </row>
    <row r="1167" spans="1:17" ht="15" customHeight="1">
      <c r="A1167" s="45" t="s">
        <v>92</v>
      </c>
      <c r="B1167" s="61">
        <f>10746+1</f>
        <v>10747</v>
      </c>
      <c r="C1167" s="62">
        <v>0</v>
      </c>
      <c r="D1167" s="62">
        <v>91317</v>
      </c>
      <c r="E1167" s="62">
        <v>26344</v>
      </c>
      <c r="F1167" s="62">
        <v>5199</v>
      </c>
      <c r="G1167" s="62">
        <v>0</v>
      </c>
      <c r="H1167" s="63">
        <v>190</v>
      </c>
      <c r="I1167" s="64">
        <f t="shared" si="774"/>
        <v>133797</v>
      </c>
      <c r="J1167" s="61">
        <v>21494</v>
      </c>
      <c r="K1167" s="62">
        <v>0</v>
      </c>
      <c r="L1167" s="62">
        <v>182634</v>
      </c>
      <c r="M1167" s="62">
        <v>52688</v>
      </c>
      <c r="N1167" s="62">
        <v>10398</v>
      </c>
      <c r="O1167" s="62">
        <v>0</v>
      </c>
      <c r="P1167" s="63">
        <v>380</v>
      </c>
      <c r="Q1167" s="64">
        <f t="shared" si="775"/>
        <v>267594</v>
      </c>
    </row>
    <row r="1168" spans="1:17" ht="15" customHeight="1">
      <c r="A1168" s="45" t="s">
        <v>93</v>
      </c>
      <c r="B1168" s="61">
        <v>3245</v>
      </c>
      <c r="C1168" s="62">
        <v>0</v>
      </c>
      <c r="D1168" s="62">
        <v>27544</v>
      </c>
      <c r="E1168" s="62">
        <v>5819</v>
      </c>
      <c r="F1168" s="62">
        <v>712</v>
      </c>
      <c r="G1168" s="62">
        <v>0</v>
      </c>
      <c r="H1168" s="63">
        <v>0</v>
      </c>
      <c r="I1168" s="64">
        <f t="shared" si="774"/>
        <v>37320</v>
      </c>
      <c r="J1168" s="61">
        <v>16874</v>
      </c>
      <c r="K1168" s="62">
        <v>0</v>
      </c>
      <c r="L1168" s="62">
        <v>143228.80000000002</v>
      </c>
      <c r="M1168" s="62">
        <v>30258.799999999999</v>
      </c>
      <c r="N1168" s="62">
        <v>3702.4</v>
      </c>
      <c r="O1168" s="62">
        <v>0</v>
      </c>
      <c r="P1168" s="63">
        <v>0</v>
      </c>
      <c r="Q1168" s="64">
        <f t="shared" si="775"/>
        <v>194064</v>
      </c>
    </row>
    <row r="1169" spans="1:18" ht="15" customHeight="1">
      <c r="A1169" s="45" t="s">
        <v>94</v>
      </c>
      <c r="B1169" s="61">
        <v>1967</v>
      </c>
      <c r="C1169" s="62">
        <v>0</v>
      </c>
      <c r="D1169" s="62">
        <v>17982</v>
      </c>
      <c r="E1169" s="62">
        <v>3180</v>
      </c>
      <c r="F1169" s="62">
        <v>348</v>
      </c>
      <c r="G1169" s="62">
        <v>0</v>
      </c>
      <c r="H1169" s="63">
        <v>0</v>
      </c>
      <c r="I1169" s="64">
        <f t="shared" si="774"/>
        <v>23477</v>
      </c>
      <c r="J1169" s="61">
        <v>5114.2</v>
      </c>
      <c r="K1169" s="62">
        <v>0</v>
      </c>
      <c r="L1169" s="62">
        <v>46753.200000000004</v>
      </c>
      <c r="M1169" s="62">
        <v>8268</v>
      </c>
      <c r="N1169" s="62">
        <v>904.80000000000007</v>
      </c>
      <c r="O1169" s="62">
        <v>0</v>
      </c>
      <c r="P1169" s="63">
        <v>0</v>
      </c>
      <c r="Q1169" s="64">
        <f t="shared" si="775"/>
        <v>61040.200000000004</v>
      </c>
    </row>
    <row r="1170" spans="1:18" ht="15" customHeight="1">
      <c r="A1170" s="45" t="s">
        <v>95</v>
      </c>
      <c r="B1170" s="61">
        <v>269</v>
      </c>
      <c r="C1170" s="62">
        <v>0</v>
      </c>
      <c r="D1170" s="62">
        <v>2069</v>
      </c>
      <c r="E1170" s="62">
        <v>687</v>
      </c>
      <c r="F1170" s="62">
        <v>55</v>
      </c>
      <c r="G1170" s="62">
        <v>0</v>
      </c>
      <c r="H1170" s="63">
        <v>0</v>
      </c>
      <c r="I1170" s="64">
        <f t="shared" si="774"/>
        <v>3080</v>
      </c>
      <c r="J1170" s="61">
        <v>1883</v>
      </c>
      <c r="K1170" s="62">
        <v>0</v>
      </c>
      <c r="L1170" s="62">
        <v>14483</v>
      </c>
      <c r="M1170" s="62">
        <v>4809</v>
      </c>
      <c r="N1170" s="62">
        <v>385</v>
      </c>
      <c r="O1170" s="62">
        <v>0</v>
      </c>
      <c r="P1170" s="63">
        <v>0</v>
      </c>
      <c r="Q1170" s="64">
        <f t="shared" si="775"/>
        <v>21560</v>
      </c>
    </row>
    <row r="1171" spans="1:18" ht="15" customHeight="1">
      <c r="A1171" s="45" t="s">
        <v>96</v>
      </c>
      <c r="B1171" s="61">
        <v>196</v>
      </c>
      <c r="C1171" s="62">
        <v>0</v>
      </c>
      <c r="D1171" s="62">
        <v>1247</v>
      </c>
      <c r="E1171" s="62">
        <v>275</v>
      </c>
      <c r="F1171" s="62">
        <v>18</v>
      </c>
      <c r="G1171" s="62">
        <v>0</v>
      </c>
      <c r="H1171" s="63">
        <v>0</v>
      </c>
      <c r="I1171" s="64">
        <f t="shared" si="774"/>
        <v>1736</v>
      </c>
      <c r="J1171" s="61">
        <v>686</v>
      </c>
      <c r="K1171" s="62">
        <v>0</v>
      </c>
      <c r="L1171" s="62">
        <v>4364.5</v>
      </c>
      <c r="M1171" s="62">
        <v>962.5</v>
      </c>
      <c r="N1171" s="62">
        <v>63</v>
      </c>
      <c r="O1171" s="62">
        <v>0</v>
      </c>
      <c r="P1171" s="63">
        <v>0</v>
      </c>
      <c r="Q1171" s="64">
        <f t="shared" si="775"/>
        <v>6076</v>
      </c>
    </row>
    <row r="1172" spans="1:18" ht="15" customHeight="1">
      <c r="A1172" s="45" t="s">
        <v>97</v>
      </c>
      <c r="B1172" s="61">
        <v>1122</v>
      </c>
      <c r="C1172" s="62">
        <v>0</v>
      </c>
      <c r="D1172" s="62">
        <v>8203</v>
      </c>
      <c r="E1172" s="62">
        <v>4356</v>
      </c>
      <c r="F1172" s="62">
        <v>1387</v>
      </c>
      <c r="G1172" s="62">
        <v>0</v>
      </c>
      <c r="H1172" s="63">
        <v>0</v>
      </c>
      <c r="I1172" s="64">
        <f t="shared" si="774"/>
        <v>15068</v>
      </c>
      <c r="J1172" s="61">
        <v>16830</v>
      </c>
      <c r="K1172" s="62">
        <v>0</v>
      </c>
      <c r="L1172" s="62">
        <v>123045</v>
      </c>
      <c r="M1172" s="62">
        <v>65340</v>
      </c>
      <c r="N1172" s="62">
        <v>20805</v>
      </c>
      <c r="O1172" s="62">
        <v>0</v>
      </c>
      <c r="P1172" s="63">
        <v>0</v>
      </c>
      <c r="Q1172" s="64">
        <f t="shared" si="775"/>
        <v>226020</v>
      </c>
    </row>
    <row r="1173" spans="1:18" ht="15" customHeight="1">
      <c r="A1173" s="45" t="s">
        <v>98</v>
      </c>
      <c r="B1173" s="61">
        <f>778+1</f>
        <v>779</v>
      </c>
      <c r="C1173" s="62">
        <v>0</v>
      </c>
      <c r="D1173" s="62">
        <v>7174</v>
      </c>
      <c r="E1173" s="62">
        <v>2685</v>
      </c>
      <c r="F1173" s="62">
        <v>1293</v>
      </c>
      <c r="G1173" s="62">
        <v>0</v>
      </c>
      <c r="H1173" s="63">
        <v>0</v>
      </c>
      <c r="I1173" s="64">
        <f t="shared" si="774"/>
        <v>11931</v>
      </c>
      <c r="J1173" s="61">
        <v>5842.5</v>
      </c>
      <c r="K1173" s="62">
        <v>0</v>
      </c>
      <c r="L1173" s="62">
        <v>53805</v>
      </c>
      <c r="M1173" s="62">
        <v>20137.5</v>
      </c>
      <c r="N1173" s="62">
        <v>9697.5</v>
      </c>
      <c r="O1173" s="62">
        <v>0</v>
      </c>
      <c r="P1173" s="63">
        <v>0</v>
      </c>
      <c r="Q1173" s="64">
        <f t="shared" si="775"/>
        <v>89482.5</v>
      </c>
    </row>
    <row r="1174" spans="1:18" ht="15" customHeight="1">
      <c r="A1174" s="45" t="s">
        <v>99</v>
      </c>
      <c r="B1174" s="61">
        <v>45</v>
      </c>
      <c r="C1174" s="62">
        <v>0</v>
      </c>
      <c r="D1174" s="62">
        <v>306</v>
      </c>
      <c r="E1174" s="62">
        <v>235</v>
      </c>
      <c r="F1174" s="62">
        <v>25</v>
      </c>
      <c r="G1174" s="62">
        <v>0</v>
      </c>
      <c r="H1174" s="63">
        <v>0</v>
      </c>
      <c r="I1174" s="64">
        <f t="shared" si="774"/>
        <v>611</v>
      </c>
      <c r="J1174" s="61">
        <v>1170</v>
      </c>
      <c r="K1174" s="62">
        <v>0</v>
      </c>
      <c r="L1174" s="62">
        <v>7956</v>
      </c>
      <c r="M1174" s="62">
        <v>6110</v>
      </c>
      <c r="N1174" s="62">
        <v>650</v>
      </c>
      <c r="O1174" s="62">
        <v>0</v>
      </c>
      <c r="P1174" s="63">
        <v>0</v>
      </c>
      <c r="Q1174" s="64">
        <f t="shared" si="775"/>
        <v>15886</v>
      </c>
    </row>
    <row r="1175" spans="1:18" ht="15" customHeight="1">
      <c r="A1175" s="45" t="s">
        <v>100</v>
      </c>
      <c r="B1175" s="61">
        <v>50</v>
      </c>
      <c r="C1175" s="62">
        <v>0</v>
      </c>
      <c r="D1175" s="62">
        <v>287</v>
      </c>
      <c r="E1175" s="62">
        <v>189</v>
      </c>
      <c r="F1175" s="62">
        <v>32</v>
      </c>
      <c r="G1175" s="62">
        <v>0</v>
      </c>
      <c r="H1175" s="63">
        <v>0</v>
      </c>
      <c r="I1175" s="64">
        <f t="shared" si="774"/>
        <v>558</v>
      </c>
      <c r="J1175" s="61">
        <v>650</v>
      </c>
      <c r="K1175" s="62">
        <v>0</v>
      </c>
      <c r="L1175" s="62">
        <v>3731</v>
      </c>
      <c r="M1175" s="62">
        <v>2457</v>
      </c>
      <c r="N1175" s="62">
        <v>416</v>
      </c>
      <c r="O1175" s="62">
        <v>0</v>
      </c>
      <c r="P1175" s="63">
        <v>0</v>
      </c>
      <c r="Q1175" s="64">
        <f t="shared" si="775"/>
        <v>7254</v>
      </c>
    </row>
    <row r="1176" spans="1:18" ht="15" customHeight="1">
      <c r="A1176" s="45" t="s">
        <v>101</v>
      </c>
      <c r="B1176" s="61">
        <v>26</v>
      </c>
      <c r="C1176" s="62">
        <v>0</v>
      </c>
      <c r="D1176" s="62">
        <v>124</v>
      </c>
      <c r="E1176" s="62">
        <v>155</v>
      </c>
      <c r="F1176" s="62">
        <v>27</v>
      </c>
      <c r="G1176" s="62">
        <v>0</v>
      </c>
      <c r="H1176" s="63">
        <v>0</v>
      </c>
      <c r="I1176" s="64">
        <f t="shared" si="774"/>
        <v>332</v>
      </c>
      <c r="J1176" s="61">
        <v>832</v>
      </c>
      <c r="K1176" s="62">
        <v>0</v>
      </c>
      <c r="L1176" s="62">
        <v>3968</v>
      </c>
      <c r="M1176" s="62">
        <v>4960</v>
      </c>
      <c r="N1176" s="62">
        <v>864</v>
      </c>
      <c r="O1176" s="62">
        <v>0</v>
      </c>
      <c r="P1176" s="63">
        <v>0</v>
      </c>
      <c r="Q1176" s="64">
        <f t="shared" si="775"/>
        <v>10624</v>
      </c>
    </row>
    <row r="1177" spans="1:18" ht="15" customHeight="1">
      <c r="A1177" s="45" t="s">
        <v>102</v>
      </c>
      <c r="B1177" s="61">
        <v>23</v>
      </c>
      <c r="C1177" s="62">
        <v>0</v>
      </c>
      <c r="D1177" s="62">
        <v>141</v>
      </c>
      <c r="E1177" s="62">
        <v>92</v>
      </c>
      <c r="F1177" s="62">
        <v>17</v>
      </c>
      <c r="G1177" s="62">
        <v>0</v>
      </c>
      <c r="H1177" s="63">
        <v>0</v>
      </c>
      <c r="I1177" s="64">
        <f t="shared" si="774"/>
        <v>273</v>
      </c>
      <c r="J1177" s="61">
        <v>368</v>
      </c>
      <c r="K1177" s="62">
        <v>0</v>
      </c>
      <c r="L1177" s="62">
        <v>2256</v>
      </c>
      <c r="M1177" s="62">
        <v>1472</v>
      </c>
      <c r="N1177" s="62">
        <v>272</v>
      </c>
      <c r="O1177" s="62">
        <v>0</v>
      </c>
      <c r="P1177" s="63">
        <v>0</v>
      </c>
      <c r="Q1177" s="64">
        <f t="shared" si="775"/>
        <v>4368</v>
      </c>
    </row>
    <row r="1178" spans="1:18" ht="15" customHeight="1">
      <c r="A1178" s="45" t="s">
        <v>103</v>
      </c>
      <c r="B1178" s="61">
        <v>11</v>
      </c>
      <c r="C1178" s="62">
        <v>0</v>
      </c>
      <c r="D1178" s="62">
        <v>117</v>
      </c>
      <c r="E1178" s="62">
        <v>197</v>
      </c>
      <c r="F1178" s="62">
        <v>81</v>
      </c>
      <c r="G1178" s="62">
        <v>0</v>
      </c>
      <c r="H1178" s="63">
        <v>0</v>
      </c>
      <c r="I1178" s="64">
        <f t="shared" si="774"/>
        <v>406</v>
      </c>
      <c r="J1178" s="61">
        <v>594</v>
      </c>
      <c r="K1178" s="62">
        <v>0</v>
      </c>
      <c r="L1178" s="62">
        <v>6318</v>
      </c>
      <c r="M1178" s="62">
        <v>10638</v>
      </c>
      <c r="N1178" s="62">
        <v>4374</v>
      </c>
      <c r="O1178" s="62">
        <v>0</v>
      </c>
      <c r="P1178" s="63">
        <v>0</v>
      </c>
      <c r="Q1178" s="64">
        <f t="shared" si="775"/>
        <v>21924</v>
      </c>
    </row>
    <row r="1179" spans="1:18" ht="15" customHeight="1" thickBot="1">
      <c r="A1179" s="65" t="s">
        <v>104</v>
      </c>
      <c r="B1179" s="50">
        <v>5</v>
      </c>
      <c r="C1179" s="51">
        <v>0</v>
      </c>
      <c r="D1179" s="51">
        <v>130</v>
      </c>
      <c r="E1179" s="51">
        <v>102</v>
      </c>
      <c r="F1179" s="51">
        <v>23</v>
      </c>
      <c r="G1179" s="51">
        <v>0</v>
      </c>
      <c r="H1179" s="52">
        <v>0</v>
      </c>
      <c r="I1179" s="53">
        <f t="shared" si="774"/>
        <v>260</v>
      </c>
      <c r="J1179" s="50">
        <v>135</v>
      </c>
      <c r="K1179" s="51">
        <v>0</v>
      </c>
      <c r="L1179" s="51">
        <v>3510</v>
      </c>
      <c r="M1179" s="51">
        <v>2754</v>
      </c>
      <c r="N1179" s="51">
        <v>621</v>
      </c>
      <c r="O1179" s="51">
        <v>0</v>
      </c>
      <c r="P1179" s="52">
        <v>0</v>
      </c>
      <c r="Q1179" s="53">
        <f t="shared" si="775"/>
        <v>7020</v>
      </c>
    </row>
    <row r="1180" spans="1:18" s="59" customFormat="1" ht="40.5" customHeight="1" thickBot="1">
      <c r="A1180" s="67" t="s">
        <v>138</v>
      </c>
      <c r="B1180" s="68">
        <f>B1163+B1160+B1143+B1140+B1137+B1134+B1131+B1128+B1119+B1116+B1113+B1108+B1105+B1102+B1099+B1090+B1087+B1084+B1079+B1076</f>
        <v>92861</v>
      </c>
      <c r="C1180" s="69">
        <f t="shared" ref="C1180:Q1180" si="776">C1163+C1160+C1143+C1140+C1137+C1134+C1131+C1128+C1119+C1116+C1113+C1108+C1105+C1102+C1099+C1090+C1087+C1084+C1079+C1076</f>
        <v>8527</v>
      </c>
      <c r="D1180" s="69">
        <f t="shared" si="776"/>
        <v>1244684</v>
      </c>
      <c r="E1180" s="69">
        <f t="shared" si="776"/>
        <v>331329</v>
      </c>
      <c r="F1180" s="69">
        <f t="shared" si="776"/>
        <v>107237</v>
      </c>
      <c r="G1180" s="69">
        <f t="shared" si="776"/>
        <v>1235</v>
      </c>
      <c r="H1180" s="70">
        <f t="shared" si="776"/>
        <v>6549</v>
      </c>
      <c r="I1180" s="71">
        <f t="shared" si="776"/>
        <v>1792422</v>
      </c>
      <c r="J1180" s="68">
        <f t="shared" si="776"/>
        <v>750525.4</v>
      </c>
      <c r="K1180" s="69">
        <f t="shared" si="776"/>
        <v>774607</v>
      </c>
      <c r="L1180" s="69">
        <f t="shared" si="776"/>
        <v>3846181.9</v>
      </c>
      <c r="M1180" s="69">
        <f t="shared" si="776"/>
        <v>2880499.8</v>
      </c>
      <c r="N1180" s="69">
        <f t="shared" si="776"/>
        <v>1694624.4</v>
      </c>
      <c r="O1180" s="69">
        <f t="shared" si="776"/>
        <v>1077</v>
      </c>
      <c r="P1180" s="70">
        <f t="shared" si="776"/>
        <v>23754</v>
      </c>
      <c r="Q1180" s="71">
        <f t="shared" si="776"/>
        <v>9971269.5</v>
      </c>
      <c r="R1180" s="72"/>
    </row>
    <row r="1181" spans="1:18" s="39" customFormat="1" ht="93" thickBot="1">
      <c r="A1181" s="33" t="s">
        <v>139</v>
      </c>
      <c r="B1181" s="34" t="s">
        <v>119</v>
      </c>
      <c r="C1181" s="35" t="s">
        <v>120</v>
      </c>
      <c r="D1181" s="35" t="s">
        <v>121</v>
      </c>
      <c r="E1181" s="35" t="s">
        <v>122</v>
      </c>
      <c r="F1181" s="35" t="s">
        <v>123</v>
      </c>
      <c r="G1181" s="35" t="s">
        <v>124</v>
      </c>
      <c r="H1181" s="36" t="s">
        <v>125</v>
      </c>
      <c r="I1181" s="37" t="s">
        <v>126</v>
      </c>
      <c r="J1181" s="34" t="s">
        <v>127</v>
      </c>
      <c r="K1181" s="34" t="s">
        <v>128</v>
      </c>
      <c r="L1181" s="34" t="s">
        <v>129</v>
      </c>
      <c r="M1181" s="34" t="s">
        <v>130</v>
      </c>
      <c r="N1181" s="34" t="s">
        <v>131</v>
      </c>
      <c r="O1181" s="34" t="s">
        <v>132</v>
      </c>
      <c r="P1181" s="38" t="s">
        <v>133</v>
      </c>
      <c r="Q1181" s="37" t="s">
        <v>126</v>
      </c>
    </row>
    <row r="1182" spans="1:18" s="39" customFormat="1" ht="15" customHeight="1" thickBot="1">
      <c r="A1182" s="40" t="s">
        <v>2</v>
      </c>
      <c r="B1182" s="41">
        <f>SUM(B1183:B1184)</f>
        <v>395</v>
      </c>
      <c r="C1182" s="42">
        <f t="shared" ref="C1182:Q1182" si="777">SUM(C1183:C1184)</f>
        <v>385</v>
      </c>
      <c r="D1182" s="42">
        <f t="shared" si="777"/>
        <v>0</v>
      </c>
      <c r="E1182" s="42">
        <f t="shared" si="777"/>
        <v>989</v>
      </c>
      <c r="F1182" s="42">
        <f t="shared" si="777"/>
        <v>414</v>
      </c>
      <c r="G1182" s="42">
        <f t="shared" si="777"/>
        <v>0</v>
      </c>
      <c r="H1182" s="43">
        <f t="shared" si="777"/>
        <v>0</v>
      </c>
      <c r="I1182" s="44">
        <f t="shared" si="777"/>
        <v>2183</v>
      </c>
      <c r="J1182" s="41">
        <f t="shared" si="777"/>
        <v>12578</v>
      </c>
      <c r="K1182" s="42">
        <f t="shared" si="777"/>
        <v>12122</v>
      </c>
      <c r="L1182" s="42">
        <f t="shared" si="777"/>
        <v>0</v>
      </c>
      <c r="M1182" s="42">
        <f t="shared" si="777"/>
        <v>33820</v>
      </c>
      <c r="N1182" s="42">
        <f t="shared" si="777"/>
        <v>13984</v>
      </c>
      <c r="O1182" s="42">
        <f t="shared" si="777"/>
        <v>0</v>
      </c>
      <c r="P1182" s="43">
        <f t="shared" si="777"/>
        <v>0</v>
      </c>
      <c r="Q1182" s="44">
        <f t="shared" si="777"/>
        <v>72504</v>
      </c>
    </row>
    <row r="1183" spans="1:18" ht="18" customHeight="1">
      <c r="A1183" s="45" t="s">
        <v>3</v>
      </c>
      <c r="B1183" s="46">
        <v>267</v>
      </c>
      <c r="C1183" s="47">
        <v>253</v>
      </c>
      <c r="D1183" s="47">
        <v>0</v>
      </c>
      <c r="E1183" s="47">
        <v>791</v>
      </c>
      <c r="F1183" s="47">
        <v>322</v>
      </c>
      <c r="G1183" s="47">
        <v>0</v>
      </c>
      <c r="H1183" s="48">
        <v>0</v>
      </c>
      <c r="I1183" s="49">
        <f>SUM(B1183:H1183)</f>
        <v>1633</v>
      </c>
      <c r="J1183" s="46">
        <v>10146</v>
      </c>
      <c r="K1183" s="47">
        <v>9614</v>
      </c>
      <c r="L1183" s="47">
        <v>0</v>
      </c>
      <c r="M1183" s="47">
        <v>30058</v>
      </c>
      <c r="N1183" s="47">
        <v>12236</v>
      </c>
      <c r="O1183" s="47">
        <v>0</v>
      </c>
      <c r="P1183" s="48">
        <v>0</v>
      </c>
      <c r="Q1183" s="49">
        <f>SUM(J1183:P1183)</f>
        <v>62054</v>
      </c>
    </row>
    <row r="1184" spans="1:18" ht="18" customHeight="1" thickBot="1">
      <c r="A1184" s="45" t="s">
        <v>4</v>
      </c>
      <c r="B1184" s="50">
        <v>128</v>
      </c>
      <c r="C1184" s="51">
        <v>132</v>
      </c>
      <c r="D1184" s="51">
        <v>0</v>
      </c>
      <c r="E1184" s="51">
        <v>198</v>
      </c>
      <c r="F1184" s="51">
        <v>92</v>
      </c>
      <c r="G1184" s="51">
        <v>0</v>
      </c>
      <c r="H1184" s="52">
        <v>0</v>
      </c>
      <c r="I1184" s="53">
        <f>SUM(B1184:H1184)</f>
        <v>550</v>
      </c>
      <c r="J1184" s="50">
        <v>2432</v>
      </c>
      <c r="K1184" s="51">
        <v>2508</v>
      </c>
      <c r="L1184" s="51">
        <v>0</v>
      </c>
      <c r="M1184" s="51">
        <v>3762</v>
      </c>
      <c r="N1184" s="51">
        <v>1748</v>
      </c>
      <c r="O1184" s="51">
        <v>0</v>
      </c>
      <c r="P1184" s="52">
        <v>0</v>
      </c>
      <c r="Q1184" s="53">
        <f>SUM(J1184:P1184)</f>
        <v>10450</v>
      </c>
    </row>
    <row r="1185" spans="1:17" s="59" customFormat="1" ht="16.5" customHeight="1" thickBot="1">
      <c r="A1185" s="54" t="s">
        <v>5</v>
      </c>
      <c r="B1185" s="55">
        <f>SUM(B1186:B1189)</f>
        <v>1941</v>
      </c>
      <c r="C1185" s="55">
        <f t="shared" ref="C1185:Q1185" si="778">SUM(C1186:C1189)</f>
        <v>2248</v>
      </c>
      <c r="D1185" s="55">
        <f t="shared" si="778"/>
        <v>0</v>
      </c>
      <c r="E1185" s="55">
        <f t="shared" si="778"/>
        <v>8424</v>
      </c>
      <c r="F1185" s="55">
        <f t="shared" si="778"/>
        <v>6973</v>
      </c>
      <c r="G1185" s="55">
        <f t="shared" si="778"/>
        <v>0</v>
      </c>
      <c r="H1185" s="110">
        <f t="shared" si="778"/>
        <v>0</v>
      </c>
      <c r="I1185" s="58">
        <f t="shared" si="778"/>
        <v>19586</v>
      </c>
      <c r="J1185" s="55">
        <f t="shared" si="778"/>
        <v>161338</v>
      </c>
      <c r="K1185" s="55">
        <f t="shared" si="778"/>
        <v>193750</v>
      </c>
      <c r="L1185" s="55">
        <f t="shared" si="778"/>
        <v>0</v>
      </c>
      <c r="M1185" s="55">
        <f t="shared" si="778"/>
        <v>750403</v>
      </c>
      <c r="N1185" s="55">
        <f t="shared" si="778"/>
        <v>594250</v>
      </c>
      <c r="O1185" s="55">
        <f t="shared" si="778"/>
        <v>0</v>
      </c>
      <c r="P1185" s="55">
        <f t="shared" si="778"/>
        <v>0</v>
      </c>
      <c r="Q1185" s="55">
        <f t="shared" si="778"/>
        <v>1699741</v>
      </c>
    </row>
    <row r="1186" spans="1:17" ht="19.5" customHeight="1">
      <c r="A1186" s="60" t="s">
        <v>6</v>
      </c>
      <c r="B1186" s="46">
        <v>511</v>
      </c>
      <c r="C1186" s="47">
        <v>741</v>
      </c>
      <c r="D1186" s="47">
        <v>0</v>
      </c>
      <c r="E1186" s="47">
        <v>1853</v>
      </c>
      <c r="F1186" s="47">
        <v>1729</v>
      </c>
      <c r="G1186" s="47">
        <v>0</v>
      </c>
      <c r="H1186" s="48">
        <v>0</v>
      </c>
      <c r="I1186" s="49">
        <f>SUM(B1186:H1186)</f>
        <v>4834</v>
      </c>
      <c r="J1186" s="46">
        <v>37814</v>
      </c>
      <c r="K1186" s="47">
        <v>54834</v>
      </c>
      <c r="L1186" s="47">
        <v>0</v>
      </c>
      <c r="M1186" s="47">
        <v>137122</v>
      </c>
      <c r="N1186" s="47">
        <v>127946</v>
      </c>
      <c r="O1186" s="47">
        <v>0</v>
      </c>
      <c r="P1186" s="48">
        <v>0</v>
      </c>
      <c r="Q1186" s="49">
        <f>SUM(J1186:P1186)</f>
        <v>357716</v>
      </c>
    </row>
    <row r="1187" spans="1:17" ht="19.5" customHeight="1">
      <c r="A1187" s="60" t="s">
        <v>7</v>
      </c>
      <c r="B1187" s="61">
        <v>92</v>
      </c>
      <c r="C1187" s="62">
        <v>68</v>
      </c>
      <c r="D1187" s="62">
        <v>0</v>
      </c>
      <c r="E1187" s="62">
        <v>258</v>
      </c>
      <c r="F1187" s="62">
        <v>482</v>
      </c>
      <c r="G1187" s="62">
        <v>0</v>
      </c>
      <c r="H1187" s="63">
        <v>0</v>
      </c>
      <c r="I1187" s="64">
        <f>SUM(B1187:H1187)</f>
        <v>900</v>
      </c>
      <c r="J1187" s="61">
        <v>3404</v>
      </c>
      <c r="K1187" s="62">
        <v>2516</v>
      </c>
      <c r="L1187" s="62">
        <v>0</v>
      </c>
      <c r="M1187" s="62">
        <v>9546</v>
      </c>
      <c r="N1187" s="62">
        <v>17834</v>
      </c>
      <c r="O1187" s="62">
        <v>0</v>
      </c>
      <c r="P1187" s="63">
        <v>0</v>
      </c>
      <c r="Q1187" s="64">
        <f>SUM(J1187:P1187)</f>
        <v>33300</v>
      </c>
    </row>
    <row r="1188" spans="1:17" ht="19.5" customHeight="1">
      <c r="A1188" s="45" t="s">
        <v>8</v>
      </c>
      <c r="B1188" s="61">
        <v>846</v>
      </c>
      <c r="C1188" s="62">
        <v>1041</v>
      </c>
      <c r="D1188" s="62">
        <v>0</v>
      </c>
      <c r="E1188" s="62">
        <v>4664</v>
      </c>
      <c r="F1188" s="62">
        <v>3392</v>
      </c>
      <c r="G1188" s="62">
        <v>0</v>
      </c>
      <c r="H1188" s="63">
        <v>0</v>
      </c>
      <c r="I1188" s="64">
        <f>SUM(B1188:H1188)</f>
        <v>9943</v>
      </c>
      <c r="J1188" s="61">
        <v>93060</v>
      </c>
      <c r="K1188" s="62">
        <v>114510</v>
      </c>
      <c r="L1188" s="62">
        <v>0</v>
      </c>
      <c r="M1188" s="62">
        <v>513040</v>
      </c>
      <c r="N1188" s="62">
        <v>373120</v>
      </c>
      <c r="O1188" s="62">
        <v>0</v>
      </c>
      <c r="P1188" s="63">
        <v>0</v>
      </c>
      <c r="Q1188" s="64">
        <f>SUM(J1188:P1188)</f>
        <v>1093730</v>
      </c>
    </row>
    <row r="1189" spans="1:17" ht="19.5" customHeight="1" thickBot="1">
      <c r="A1189" s="45" t="s">
        <v>9</v>
      </c>
      <c r="B1189" s="61">
        <v>492</v>
      </c>
      <c r="C1189" s="62">
        <v>398</v>
      </c>
      <c r="D1189" s="62">
        <v>0</v>
      </c>
      <c r="E1189" s="62">
        <v>1649</v>
      </c>
      <c r="F1189" s="62">
        <v>1370</v>
      </c>
      <c r="G1189" s="62">
        <v>0</v>
      </c>
      <c r="H1189" s="63">
        <v>0</v>
      </c>
      <c r="I1189" s="64">
        <f>SUM(B1189:H1189)</f>
        <v>3909</v>
      </c>
      <c r="J1189" s="61">
        <v>27060</v>
      </c>
      <c r="K1189" s="62">
        <v>21890</v>
      </c>
      <c r="L1189" s="62">
        <v>0</v>
      </c>
      <c r="M1189" s="62">
        <v>90695</v>
      </c>
      <c r="N1189" s="62">
        <v>75350</v>
      </c>
      <c r="O1189" s="62">
        <v>0</v>
      </c>
      <c r="P1189" s="63">
        <v>0</v>
      </c>
      <c r="Q1189" s="64">
        <f>SUM(J1189:P1189)</f>
        <v>214995</v>
      </c>
    </row>
    <row r="1190" spans="1:17" s="59" customFormat="1" ht="16.5" customHeight="1" thickBot="1">
      <c r="A1190" s="54" t="s">
        <v>10</v>
      </c>
      <c r="B1190" s="55">
        <f t="shared" ref="B1190:Q1190" si="779">SUM(B1191:B1192)</f>
        <v>27</v>
      </c>
      <c r="C1190" s="56">
        <f t="shared" si="779"/>
        <v>65</v>
      </c>
      <c r="D1190" s="56">
        <f t="shared" si="779"/>
        <v>0</v>
      </c>
      <c r="E1190" s="56">
        <f t="shared" si="779"/>
        <v>158</v>
      </c>
      <c r="F1190" s="56">
        <f t="shared" si="779"/>
        <v>78</v>
      </c>
      <c r="G1190" s="56">
        <f t="shared" si="779"/>
        <v>0</v>
      </c>
      <c r="H1190" s="57">
        <f t="shared" si="779"/>
        <v>0</v>
      </c>
      <c r="I1190" s="58">
        <f t="shared" si="779"/>
        <v>328</v>
      </c>
      <c r="J1190" s="55">
        <f t="shared" si="779"/>
        <v>3744</v>
      </c>
      <c r="K1190" s="56">
        <f t="shared" si="779"/>
        <v>10816</v>
      </c>
      <c r="L1190" s="56">
        <f t="shared" si="779"/>
        <v>0</v>
      </c>
      <c r="M1190" s="56">
        <f t="shared" si="779"/>
        <v>23088</v>
      </c>
      <c r="N1190" s="56">
        <f t="shared" si="779"/>
        <v>12064</v>
      </c>
      <c r="O1190" s="56">
        <f t="shared" si="779"/>
        <v>0</v>
      </c>
      <c r="P1190" s="57">
        <f t="shared" si="779"/>
        <v>0</v>
      </c>
      <c r="Q1190" s="58">
        <f t="shared" si="779"/>
        <v>49712</v>
      </c>
    </row>
    <row r="1191" spans="1:17" ht="17.25" customHeight="1">
      <c r="A1191" s="60" t="s">
        <v>11</v>
      </c>
      <c r="B1191" s="61">
        <v>9</v>
      </c>
      <c r="C1191" s="62">
        <v>39</v>
      </c>
      <c r="D1191" s="62">
        <v>0</v>
      </c>
      <c r="E1191" s="62">
        <v>64</v>
      </c>
      <c r="F1191" s="62">
        <v>38</v>
      </c>
      <c r="G1191" s="62">
        <v>0</v>
      </c>
      <c r="H1191" s="63">
        <v>0</v>
      </c>
      <c r="I1191" s="64">
        <f>SUM(B1191:H1191)</f>
        <v>150</v>
      </c>
      <c r="J1191" s="61">
        <v>1872</v>
      </c>
      <c r="K1191" s="62">
        <v>8112</v>
      </c>
      <c r="L1191" s="62">
        <v>0</v>
      </c>
      <c r="M1191" s="62">
        <v>13312</v>
      </c>
      <c r="N1191" s="62">
        <v>7904</v>
      </c>
      <c r="O1191" s="62">
        <v>0</v>
      </c>
      <c r="P1191" s="63">
        <v>0</v>
      </c>
      <c r="Q1191" s="64">
        <f>SUM(J1191:P1191)</f>
        <v>31200</v>
      </c>
    </row>
    <row r="1192" spans="1:17" ht="17.25" customHeight="1" thickBot="1">
      <c r="A1192" s="60" t="s">
        <v>12</v>
      </c>
      <c r="B1192" s="61">
        <v>18</v>
      </c>
      <c r="C1192" s="62">
        <v>26</v>
      </c>
      <c r="D1192" s="62">
        <v>0</v>
      </c>
      <c r="E1192" s="62">
        <v>94</v>
      </c>
      <c r="F1192" s="62">
        <v>40</v>
      </c>
      <c r="G1192" s="62">
        <v>0</v>
      </c>
      <c r="H1192" s="63">
        <v>0</v>
      </c>
      <c r="I1192" s="64">
        <f>SUM(B1192:H1192)</f>
        <v>178</v>
      </c>
      <c r="J1192" s="61">
        <v>1872</v>
      </c>
      <c r="K1192" s="62">
        <v>2704</v>
      </c>
      <c r="L1192" s="62">
        <v>0</v>
      </c>
      <c r="M1192" s="62">
        <v>9776</v>
      </c>
      <c r="N1192" s="62">
        <v>4160</v>
      </c>
      <c r="O1192" s="62">
        <v>0</v>
      </c>
      <c r="P1192" s="63">
        <v>0</v>
      </c>
      <c r="Q1192" s="64">
        <f>SUM(J1192:P1192)</f>
        <v>18512</v>
      </c>
    </row>
    <row r="1193" spans="1:17" s="59" customFormat="1" ht="16.5" customHeight="1" thickBot="1">
      <c r="A1193" s="54" t="s">
        <v>13</v>
      </c>
      <c r="B1193" s="55">
        <f t="shared" ref="B1193:Q1193" si="780">SUM(B1194:B1195)</f>
        <v>21</v>
      </c>
      <c r="C1193" s="56">
        <f t="shared" si="780"/>
        <v>80</v>
      </c>
      <c r="D1193" s="56">
        <f t="shared" si="780"/>
        <v>0</v>
      </c>
      <c r="E1193" s="56">
        <f t="shared" si="780"/>
        <v>161</v>
      </c>
      <c r="F1193" s="56">
        <f t="shared" si="780"/>
        <v>153</v>
      </c>
      <c r="G1193" s="56">
        <f t="shared" si="780"/>
        <v>0</v>
      </c>
      <c r="H1193" s="57">
        <f t="shared" si="780"/>
        <v>0</v>
      </c>
      <c r="I1193" s="58">
        <f t="shared" si="780"/>
        <v>415</v>
      </c>
      <c r="J1193" s="55">
        <f t="shared" si="780"/>
        <v>4983</v>
      </c>
      <c r="K1193" s="56">
        <f t="shared" si="780"/>
        <v>18724</v>
      </c>
      <c r="L1193" s="56">
        <f t="shared" si="780"/>
        <v>0</v>
      </c>
      <c r="M1193" s="56">
        <f t="shared" si="780"/>
        <v>35938</v>
      </c>
      <c r="N1193" s="56">
        <f t="shared" si="780"/>
        <v>33220</v>
      </c>
      <c r="O1193" s="56">
        <f t="shared" si="780"/>
        <v>0</v>
      </c>
      <c r="P1193" s="57">
        <f t="shared" si="780"/>
        <v>0</v>
      </c>
      <c r="Q1193" s="58">
        <f t="shared" si="780"/>
        <v>92865</v>
      </c>
    </row>
    <row r="1194" spans="1:17" ht="17.25" customHeight="1">
      <c r="A1194" s="60" t="s">
        <v>14</v>
      </c>
      <c r="B1194" s="61">
        <v>12</v>
      </c>
      <c r="C1194" s="62">
        <v>44</v>
      </c>
      <c r="D1194" s="62">
        <v>0</v>
      </c>
      <c r="E1194" s="62">
        <v>77</v>
      </c>
      <c r="F1194" s="62">
        <v>67</v>
      </c>
      <c r="G1194" s="62">
        <v>0</v>
      </c>
      <c r="H1194" s="63">
        <v>0</v>
      </c>
      <c r="I1194" s="64">
        <f>SUM(B1194:H1194)</f>
        <v>200</v>
      </c>
      <c r="J1194" s="61">
        <v>3624</v>
      </c>
      <c r="K1194" s="62">
        <v>13288</v>
      </c>
      <c r="L1194" s="62">
        <v>0</v>
      </c>
      <c r="M1194" s="62">
        <v>23254</v>
      </c>
      <c r="N1194" s="62">
        <v>20234</v>
      </c>
      <c r="O1194" s="62">
        <v>0</v>
      </c>
      <c r="P1194" s="63">
        <v>0</v>
      </c>
      <c r="Q1194" s="64">
        <f>SUM(J1194:P1194)</f>
        <v>60400</v>
      </c>
    </row>
    <row r="1195" spans="1:17" ht="17.25" customHeight="1" thickBot="1">
      <c r="A1195" s="60" t="s">
        <v>15</v>
      </c>
      <c r="B1195" s="61">
        <v>9</v>
      </c>
      <c r="C1195" s="62">
        <v>36</v>
      </c>
      <c r="D1195" s="62">
        <v>0</v>
      </c>
      <c r="E1195" s="62">
        <v>84</v>
      </c>
      <c r="F1195" s="62">
        <v>86</v>
      </c>
      <c r="G1195" s="62">
        <v>0</v>
      </c>
      <c r="H1195" s="63">
        <v>0</v>
      </c>
      <c r="I1195" s="64">
        <f>SUM(B1195:H1195)</f>
        <v>215</v>
      </c>
      <c r="J1195" s="61">
        <v>1359</v>
      </c>
      <c r="K1195" s="62">
        <v>5436</v>
      </c>
      <c r="L1195" s="62">
        <v>0</v>
      </c>
      <c r="M1195" s="62">
        <v>12684</v>
      </c>
      <c r="N1195" s="62">
        <v>12986</v>
      </c>
      <c r="O1195" s="62">
        <v>0</v>
      </c>
      <c r="P1195" s="63">
        <v>0</v>
      </c>
      <c r="Q1195" s="64">
        <f>SUM(J1195:P1195)</f>
        <v>32465</v>
      </c>
    </row>
    <row r="1196" spans="1:17" s="59" customFormat="1" ht="16.5" customHeight="1" thickBot="1">
      <c r="A1196" s="54" t="s">
        <v>16</v>
      </c>
      <c r="B1196" s="55">
        <f>SUM(B1197:B1204)</f>
        <v>44</v>
      </c>
      <c r="C1196" s="56">
        <f t="shared" ref="C1196:Q1196" si="781">SUM(C1197:C1204)</f>
        <v>233</v>
      </c>
      <c r="D1196" s="56">
        <f t="shared" si="781"/>
        <v>0</v>
      </c>
      <c r="E1196" s="56">
        <f t="shared" si="781"/>
        <v>740</v>
      </c>
      <c r="F1196" s="56">
        <f t="shared" si="781"/>
        <v>246</v>
      </c>
      <c r="G1196" s="56">
        <f t="shared" si="781"/>
        <v>0</v>
      </c>
      <c r="H1196" s="57">
        <f t="shared" si="781"/>
        <v>0</v>
      </c>
      <c r="I1196" s="58">
        <f t="shared" si="781"/>
        <v>1263</v>
      </c>
      <c r="J1196" s="55">
        <f t="shared" si="781"/>
        <v>9998</v>
      </c>
      <c r="K1196" s="56">
        <f t="shared" si="781"/>
        <v>56907</v>
      </c>
      <c r="L1196" s="56">
        <f t="shared" si="781"/>
        <v>0</v>
      </c>
      <c r="M1196" s="56">
        <f t="shared" si="781"/>
        <v>175676</v>
      </c>
      <c r="N1196" s="56">
        <f t="shared" si="781"/>
        <v>58589</v>
      </c>
      <c r="O1196" s="56">
        <f t="shared" si="781"/>
        <v>0</v>
      </c>
      <c r="P1196" s="57">
        <f t="shared" si="781"/>
        <v>0</v>
      </c>
      <c r="Q1196" s="58">
        <f t="shared" si="781"/>
        <v>301170</v>
      </c>
    </row>
    <row r="1197" spans="1:17" ht="18" customHeight="1">
      <c r="A1197" s="45" t="s">
        <v>17</v>
      </c>
      <c r="B1197" s="61">
        <v>7</v>
      </c>
      <c r="C1197" s="62">
        <v>11</v>
      </c>
      <c r="D1197" s="62">
        <v>0</v>
      </c>
      <c r="E1197" s="62">
        <v>14</v>
      </c>
      <c r="F1197" s="62">
        <v>10</v>
      </c>
      <c r="G1197" s="62">
        <v>0</v>
      </c>
      <c r="H1197" s="63">
        <v>0</v>
      </c>
      <c r="I1197" s="64">
        <f t="shared" ref="I1197:I1204" si="782">SUM(B1197:H1197)</f>
        <v>42</v>
      </c>
      <c r="J1197" s="61">
        <v>1820</v>
      </c>
      <c r="K1197" s="62">
        <v>2860</v>
      </c>
      <c r="L1197" s="62">
        <v>0</v>
      </c>
      <c r="M1197" s="62">
        <v>3640</v>
      </c>
      <c r="N1197" s="62">
        <v>2600</v>
      </c>
      <c r="O1197" s="62">
        <v>0</v>
      </c>
      <c r="P1197" s="63">
        <v>0</v>
      </c>
      <c r="Q1197" s="64">
        <f t="shared" ref="Q1197:Q1204" si="783">SUM(J1197:P1197)</f>
        <v>10920</v>
      </c>
    </row>
    <row r="1198" spans="1:17" ht="18" customHeight="1">
      <c r="A1198" s="45" t="s">
        <v>18</v>
      </c>
      <c r="B1198" s="61">
        <v>4</v>
      </c>
      <c r="C1198" s="62">
        <v>6</v>
      </c>
      <c r="D1198" s="62">
        <v>0</v>
      </c>
      <c r="E1198" s="62">
        <v>6</v>
      </c>
      <c r="F1198" s="62">
        <v>8</v>
      </c>
      <c r="G1198" s="62">
        <v>0</v>
      </c>
      <c r="H1198" s="63">
        <v>0</v>
      </c>
      <c r="I1198" s="64">
        <f t="shared" si="782"/>
        <v>24</v>
      </c>
      <c r="J1198" s="61">
        <v>520</v>
      </c>
      <c r="K1198" s="62">
        <v>780</v>
      </c>
      <c r="L1198" s="62">
        <v>0</v>
      </c>
      <c r="M1198" s="62">
        <v>780</v>
      </c>
      <c r="N1198" s="62">
        <v>1040</v>
      </c>
      <c r="O1198" s="62">
        <v>0</v>
      </c>
      <c r="P1198" s="63">
        <v>0</v>
      </c>
      <c r="Q1198" s="64">
        <f t="shared" si="783"/>
        <v>3120</v>
      </c>
    </row>
    <row r="1199" spans="1:17" ht="18" customHeight="1">
      <c r="A1199" s="45" t="s">
        <v>19</v>
      </c>
      <c r="B1199" s="61">
        <v>3</v>
      </c>
      <c r="C1199" s="62">
        <v>6</v>
      </c>
      <c r="D1199" s="62">
        <v>0</v>
      </c>
      <c r="E1199" s="62">
        <v>24</v>
      </c>
      <c r="F1199" s="62">
        <v>10</v>
      </c>
      <c r="G1199" s="62">
        <v>0</v>
      </c>
      <c r="H1199" s="63">
        <v>0</v>
      </c>
      <c r="I1199" s="64">
        <f t="shared" si="782"/>
        <v>43</v>
      </c>
      <c r="J1199" s="61">
        <v>1200</v>
      </c>
      <c r="K1199" s="62">
        <v>2400</v>
      </c>
      <c r="L1199" s="62">
        <v>0</v>
      </c>
      <c r="M1199" s="62">
        <v>9600</v>
      </c>
      <c r="N1199" s="62">
        <v>4000</v>
      </c>
      <c r="O1199" s="62">
        <v>0</v>
      </c>
      <c r="P1199" s="63">
        <v>0</v>
      </c>
      <c r="Q1199" s="64">
        <f t="shared" si="783"/>
        <v>17200</v>
      </c>
    </row>
    <row r="1200" spans="1:17" ht="18" customHeight="1">
      <c r="A1200" s="45" t="s">
        <v>20</v>
      </c>
      <c r="B1200" s="61">
        <v>17</v>
      </c>
      <c r="C1200" s="62">
        <v>103</v>
      </c>
      <c r="D1200" s="62">
        <v>0</v>
      </c>
      <c r="E1200" s="62">
        <v>376</v>
      </c>
      <c r="F1200" s="62">
        <v>98</v>
      </c>
      <c r="G1200" s="62">
        <v>0</v>
      </c>
      <c r="H1200" s="63">
        <v>0</v>
      </c>
      <c r="I1200" s="64">
        <f t="shared" si="782"/>
        <v>594</v>
      </c>
      <c r="J1200" s="61">
        <v>3400</v>
      </c>
      <c r="K1200" s="62">
        <v>20600</v>
      </c>
      <c r="L1200" s="62">
        <v>0</v>
      </c>
      <c r="M1200" s="62">
        <v>75200</v>
      </c>
      <c r="N1200" s="62">
        <v>19600</v>
      </c>
      <c r="O1200" s="62">
        <v>0</v>
      </c>
      <c r="P1200" s="63">
        <v>0</v>
      </c>
      <c r="Q1200" s="64">
        <f t="shared" si="783"/>
        <v>118800</v>
      </c>
    </row>
    <row r="1201" spans="1:17" ht="18" customHeight="1">
      <c r="A1201" s="45" t="s">
        <v>21</v>
      </c>
      <c r="B1201" s="61">
        <v>1</v>
      </c>
      <c r="C1201" s="62">
        <v>21</v>
      </c>
      <c r="D1201" s="62">
        <v>0</v>
      </c>
      <c r="E1201" s="62">
        <v>21</v>
      </c>
      <c r="F1201" s="62">
        <v>17</v>
      </c>
      <c r="G1201" s="62">
        <v>0</v>
      </c>
      <c r="H1201" s="63">
        <v>0</v>
      </c>
      <c r="I1201" s="64">
        <f t="shared" si="782"/>
        <v>60</v>
      </c>
      <c r="J1201" s="61">
        <v>304</v>
      </c>
      <c r="K1201" s="62">
        <v>6384</v>
      </c>
      <c r="L1201" s="62">
        <v>0</v>
      </c>
      <c r="M1201" s="62">
        <v>6384</v>
      </c>
      <c r="N1201" s="62">
        <v>5168</v>
      </c>
      <c r="O1201" s="62">
        <v>0</v>
      </c>
      <c r="P1201" s="63">
        <v>0</v>
      </c>
      <c r="Q1201" s="64">
        <f t="shared" si="783"/>
        <v>18240</v>
      </c>
    </row>
    <row r="1202" spans="1:17" ht="18" customHeight="1">
      <c r="A1202" s="45" t="s">
        <v>22</v>
      </c>
      <c r="B1202" s="61">
        <v>2</v>
      </c>
      <c r="C1202" s="62">
        <v>4</v>
      </c>
      <c r="D1202" s="62">
        <v>0</v>
      </c>
      <c r="E1202" s="62">
        <v>11</v>
      </c>
      <c r="F1202" s="62">
        <v>3</v>
      </c>
      <c r="G1202" s="62">
        <v>0</v>
      </c>
      <c r="H1202" s="63">
        <v>0</v>
      </c>
      <c r="I1202" s="64">
        <f t="shared" si="782"/>
        <v>20</v>
      </c>
      <c r="J1202" s="61">
        <v>304</v>
      </c>
      <c r="K1202" s="62">
        <v>608</v>
      </c>
      <c r="L1202" s="62">
        <v>0</v>
      </c>
      <c r="M1202" s="62">
        <v>1672</v>
      </c>
      <c r="N1202" s="62">
        <v>456</v>
      </c>
      <c r="O1202" s="62">
        <v>0</v>
      </c>
      <c r="P1202" s="63">
        <v>0</v>
      </c>
      <c r="Q1202" s="64">
        <f t="shared" si="783"/>
        <v>3040</v>
      </c>
    </row>
    <row r="1203" spans="1:17" ht="18" customHeight="1">
      <c r="A1203" s="45" t="s">
        <v>23</v>
      </c>
      <c r="B1203" s="61"/>
      <c r="C1203" s="62">
        <v>13</v>
      </c>
      <c r="D1203" s="62">
        <v>0</v>
      </c>
      <c r="E1203" s="62">
        <v>32</v>
      </c>
      <c r="F1203" s="62">
        <v>5</v>
      </c>
      <c r="G1203" s="62">
        <v>0</v>
      </c>
      <c r="H1203" s="63">
        <v>0</v>
      </c>
      <c r="I1203" s="64">
        <f t="shared" si="782"/>
        <v>50</v>
      </c>
      <c r="J1203" s="61">
        <v>0</v>
      </c>
      <c r="K1203" s="62">
        <v>6370</v>
      </c>
      <c r="L1203" s="62">
        <v>0</v>
      </c>
      <c r="M1203" s="62">
        <v>15680</v>
      </c>
      <c r="N1203" s="62">
        <v>2450</v>
      </c>
      <c r="O1203" s="62">
        <v>0</v>
      </c>
      <c r="P1203" s="63">
        <v>0</v>
      </c>
      <c r="Q1203" s="64">
        <f t="shared" si="783"/>
        <v>24500</v>
      </c>
    </row>
    <row r="1204" spans="1:17" ht="18" customHeight="1" thickBot="1">
      <c r="A1204" s="45" t="s">
        <v>24</v>
      </c>
      <c r="B1204" s="61">
        <v>10</v>
      </c>
      <c r="C1204" s="62">
        <v>69</v>
      </c>
      <c r="D1204" s="62">
        <v>0</v>
      </c>
      <c r="E1204" s="62">
        <v>256</v>
      </c>
      <c r="F1204" s="62">
        <v>95</v>
      </c>
      <c r="G1204" s="62">
        <v>0</v>
      </c>
      <c r="H1204" s="63">
        <v>0</v>
      </c>
      <c r="I1204" s="64">
        <f t="shared" si="782"/>
        <v>430</v>
      </c>
      <c r="J1204" s="61">
        <v>2450</v>
      </c>
      <c r="K1204" s="62">
        <v>16905</v>
      </c>
      <c r="L1204" s="62">
        <v>0</v>
      </c>
      <c r="M1204" s="62">
        <v>62720</v>
      </c>
      <c r="N1204" s="62">
        <v>23275</v>
      </c>
      <c r="O1204" s="62">
        <v>0</v>
      </c>
      <c r="P1204" s="63">
        <v>0</v>
      </c>
      <c r="Q1204" s="64">
        <f t="shared" si="783"/>
        <v>105350</v>
      </c>
    </row>
    <row r="1205" spans="1:17" s="59" customFormat="1" ht="16.5" customHeight="1" thickBot="1">
      <c r="A1205" s="54" t="s">
        <v>25</v>
      </c>
      <c r="B1205" s="55">
        <f t="shared" ref="B1205:Q1205" si="784">SUM(B1206:B1207)</f>
        <v>10</v>
      </c>
      <c r="C1205" s="56">
        <f t="shared" si="784"/>
        <v>26</v>
      </c>
      <c r="D1205" s="56">
        <f t="shared" si="784"/>
        <v>0</v>
      </c>
      <c r="E1205" s="56">
        <f t="shared" si="784"/>
        <v>51</v>
      </c>
      <c r="F1205" s="56">
        <f t="shared" si="784"/>
        <v>38</v>
      </c>
      <c r="G1205" s="56">
        <f t="shared" si="784"/>
        <v>0</v>
      </c>
      <c r="H1205" s="57">
        <f t="shared" si="784"/>
        <v>0</v>
      </c>
      <c r="I1205" s="58">
        <f t="shared" si="784"/>
        <v>125</v>
      </c>
      <c r="J1205" s="55">
        <f t="shared" si="784"/>
        <v>3640</v>
      </c>
      <c r="K1205" s="56">
        <f t="shared" si="784"/>
        <v>9800</v>
      </c>
      <c r="L1205" s="56">
        <f t="shared" si="784"/>
        <v>0</v>
      </c>
      <c r="M1205" s="56">
        <f t="shared" si="784"/>
        <v>20720</v>
      </c>
      <c r="N1205" s="56">
        <f t="shared" si="784"/>
        <v>13720</v>
      </c>
      <c r="O1205" s="56">
        <f t="shared" si="784"/>
        <v>0</v>
      </c>
      <c r="P1205" s="57">
        <f t="shared" si="784"/>
        <v>0</v>
      </c>
      <c r="Q1205" s="58">
        <f t="shared" si="784"/>
        <v>47880</v>
      </c>
    </row>
    <row r="1206" spans="1:17" ht="18" customHeight="1">
      <c r="A1206" s="60" t="s">
        <v>26</v>
      </c>
      <c r="B1206" s="61">
        <v>3</v>
      </c>
      <c r="C1206" s="62">
        <v>9</v>
      </c>
      <c r="D1206" s="62">
        <v>0</v>
      </c>
      <c r="E1206" s="62">
        <v>23</v>
      </c>
      <c r="F1206" s="62">
        <v>11</v>
      </c>
      <c r="G1206" s="62">
        <v>0</v>
      </c>
      <c r="H1206" s="63">
        <v>0</v>
      </c>
      <c r="I1206" s="64">
        <f>SUM(B1206:H1206)</f>
        <v>46</v>
      </c>
      <c r="J1206" s="61">
        <v>1680</v>
      </c>
      <c r="K1206" s="62">
        <v>5040</v>
      </c>
      <c r="L1206" s="62">
        <v>0</v>
      </c>
      <c r="M1206" s="62">
        <v>12880</v>
      </c>
      <c r="N1206" s="62">
        <v>6160</v>
      </c>
      <c r="O1206" s="62">
        <v>0</v>
      </c>
      <c r="P1206" s="63">
        <v>0</v>
      </c>
      <c r="Q1206" s="64">
        <f>SUM(J1206:P1206)</f>
        <v>25760</v>
      </c>
    </row>
    <row r="1207" spans="1:17" ht="18" customHeight="1" thickBot="1">
      <c r="A1207" s="60" t="s">
        <v>27</v>
      </c>
      <c r="B1207" s="61">
        <v>7</v>
      </c>
      <c r="C1207" s="62">
        <v>17</v>
      </c>
      <c r="D1207" s="62">
        <v>0</v>
      </c>
      <c r="E1207" s="62">
        <v>28</v>
      </c>
      <c r="F1207" s="62">
        <v>27</v>
      </c>
      <c r="G1207" s="62">
        <v>0</v>
      </c>
      <c r="H1207" s="63">
        <v>0</v>
      </c>
      <c r="I1207" s="64">
        <f>SUM(B1207:H1207)</f>
        <v>79</v>
      </c>
      <c r="J1207" s="61">
        <v>1960</v>
      </c>
      <c r="K1207" s="62">
        <v>4760</v>
      </c>
      <c r="L1207" s="62">
        <v>0</v>
      </c>
      <c r="M1207" s="62">
        <v>7840</v>
      </c>
      <c r="N1207" s="62">
        <v>7560</v>
      </c>
      <c r="O1207" s="62">
        <v>0</v>
      </c>
      <c r="P1207" s="63">
        <v>0</v>
      </c>
      <c r="Q1207" s="64">
        <f>SUM(J1207:P1207)</f>
        <v>22120</v>
      </c>
    </row>
    <row r="1208" spans="1:17" s="59" customFormat="1" ht="16.5" customHeight="1" thickBot="1">
      <c r="A1208" s="54" t="s">
        <v>28</v>
      </c>
      <c r="B1208" s="55">
        <f t="shared" ref="B1208:Q1208" si="785">SUM(B1209:B1210)</f>
        <v>2</v>
      </c>
      <c r="C1208" s="56">
        <f t="shared" si="785"/>
        <v>5</v>
      </c>
      <c r="D1208" s="56">
        <f t="shared" si="785"/>
        <v>0</v>
      </c>
      <c r="E1208" s="56">
        <f t="shared" si="785"/>
        <v>10</v>
      </c>
      <c r="F1208" s="56">
        <f t="shared" si="785"/>
        <v>15</v>
      </c>
      <c r="G1208" s="56">
        <f t="shared" si="785"/>
        <v>0</v>
      </c>
      <c r="H1208" s="57">
        <f t="shared" si="785"/>
        <v>0</v>
      </c>
      <c r="I1208" s="58">
        <f t="shared" si="785"/>
        <v>32</v>
      </c>
      <c r="J1208" s="55">
        <f t="shared" si="785"/>
        <v>2100</v>
      </c>
      <c r="K1208" s="56">
        <f t="shared" si="785"/>
        <v>4725</v>
      </c>
      <c r="L1208" s="56">
        <f t="shared" si="785"/>
        <v>0</v>
      </c>
      <c r="M1208" s="56">
        <f t="shared" si="785"/>
        <v>8925</v>
      </c>
      <c r="N1208" s="56">
        <f t="shared" si="785"/>
        <v>14175</v>
      </c>
      <c r="O1208" s="56">
        <f t="shared" si="785"/>
        <v>0</v>
      </c>
      <c r="P1208" s="57">
        <f t="shared" si="785"/>
        <v>0</v>
      </c>
      <c r="Q1208" s="58">
        <f t="shared" si="785"/>
        <v>29925</v>
      </c>
    </row>
    <row r="1209" spans="1:17" ht="18" customHeight="1">
      <c r="A1209" s="60" t="s">
        <v>29</v>
      </c>
      <c r="B1209" s="61">
        <v>2</v>
      </c>
      <c r="C1209" s="62">
        <v>4</v>
      </c>
      <c r="D1209" s="62"/>
      <c r="E1209" s="62">
        <v>7</v>
      </c>
      <c r="F1209" s="62">
        <v>12</v>
      </c>
      <c r="G1209" s="62"/>
      <c r="H1209" s="63"/>
      <c r="I1209" s="64">
        <f>SUM(B1209:H1209)</f>
        <v>25</v>
      </c>
      <c r="J1209" s="61">
        <v>2100</v>
      </c>
      <c r="K1209" s="62">
        <v>4200</v>
      </c>
      <c r="L1209" s="62">
        <v>0</v>
      </c>
      <c r="M1209" s="62">
        <v>7350</v>
      </c>
      <c r="N1209" s="62">
        <v>12600</v>
      </c>
      <c r="O1209" s="62">
        <v>0</v>
      </c>
      <c r="P1209" s="63">
        <v>0</v>
      </c>
      <c r="Q1209" s="64">
        <f>SUM(J1209:P1209)</f>
        <v>26250</v>
      </c>
    </row>
    <row r="1210" spans="1:17" ht="18" customHeight="1" thickBot="1">
      <c r="A1210" s="60" t="s">
        <v>30</v>
      </c>
      <c r="B1210" s="61"/>
      <c r="C1210" s="62">
        <v>1</v>
      </c>
      <c r="D1210" s="62"/>
      <c r="E1210" s="62">
        <v>3</v>
      </c>
      <c r="F1210" s="62">
        <v>3</v>
      </c>
      <c r="G1210" s="62"/>
      <c r="H1210" s="63"/>
      <c r="I1210" s="64">
        <f>SUM(B1210:H1210)</f>
        <v>7</v>
      </c>
      <c r="J1210" s="61">
        <v>0</v>
      </c>
      <c r="K1210" s="62">
        <v>525</v>
      </c>
      <c r="L1210" s="62">
        <v>0</v>
      </c>
      <c r="M1210" s="62">
        <v>1575</v>
      </c>
      <c r="N1210" s="62">
        <v>1575</v>
      </c>
      <c r="O1210" s="62">
        <v>0</v>
      </c>
      <c r="P1210" s="63">
        <v>0</v>
      </c>
      <c r="Q1210" s="64">
        <f>SUM(J1210:P1210)</f>
        <v>3675</v>
      </c>
    </row>
    <row r="1211" spans="1:17" s="59" customFormat="1" ht="26.25" customHeight="1" thickBot="1">
      <c r="A1211" s="54" t="s">
        <v>31</v>
      </c>
      <c r="B1211" s="55">
        <f t="shared" ref="B1211:Q1211" si="786">SUM(B1212:B1213)</f>
        <v>396</v>
      </c>
      <c r="C1211" s="56">
        <f t="shared" si="786"/>
        <v>541</v>
      </c>
      <c r="D1211" s="56">
        <f t="shared" si="786"/>
        <v>0</v>
      </c>
      <c r="E1211" s="56">
        <f t="shared" si="786"/>
        <v>520</v>
      </c>
      <c r="F1211" s="56">
        <f t="shared" si="786"/>
        <v>270</v>
      </c>
      <c r="G1211" s="56">
        <f t="shared" si="786"/>
        <v>0</v>
      </c>
      <c r="H1211" s="57">
        <f t="shared" si="786"/>
        <v>0</v>
      </c>
      <c r="I1211" s="58">
        <f t="shared" si="786"/>
        <v>1727</v>
      </c>
      <c r="J1211" s="55">
        <f t="shared" si="786"/>
        <v>11070</v>
      </c>
      <c r="K1211" s="56">
        <f t="shared" si="786"/>
        <v>15345</v>
      </c>
      <c r="L1211" s="56">
        <f t="shared" si="786"/>
        <v>0</v>
      </c>
      <c r="M1211" s="56">
        <f t="shared" si="786"/>
        <v>14550</v>
      </c>
      <c r="N1211" s="56">
        <f t="shared" si="786"/>
        <v>7185</v>
      </c>
      <c r="O1211" s="56">
        <f t="shared" si="786"/>
        <v>0</v>
      </c>
      <c r="P1211" s="57">
        <f t="shared" si="786"/>
        <v>0</v>
      </c>
      <c r="Q1211" s="58">
        <f t="shared" si="786"/>
        <v>48150</v>
      </c>
    </row>
    <row r="1212" spans="1:17" ht="18" customHeight="1">
      <c r="A1212" s="45" t="s">
        <v>32</v>
      </c>
      <c r="B1212" s="61">
        <v>342</v>
      </c>
      <c r="C1212" s="62">
        <v>482</v>
      </c>
      <c r="D1212" s="62">
        <v>0</v>
      </c>
      <c r="E1212" s="62">
        <v>450</v>
      </c>
      <c r="F1212" s="62">
        <v>209</v>
      </c>
      <c r="G1212" s="62">
        <v>0</v>
      </c>
      <c r="H1212" s="63">
        <v>0</v>
      </c>
      <c r="I1212" s="64">
        <f>SUM(B1212:H1212)</f>
        <v>1483</v>
      </c>
      <c r="J1212" s="61">
        <v>10260</v>
      </c>
      <c r="K1212" s="62">
        <v>14460</v>
      </c>
      <c r="L1212" s="62">
        <v>0</v>
      </c>
      <c r="M1212" s="62">
        <v>13500</v>
      </c>
      <c r="N1212" s="62">
        <v>6270</v>
      </c>
      <c r="O1212" s="62">
        <v>0</v>
      </c>
      <c r="P1212" s="63">
        <v>0</v>
      </c>
      <c r="Q1212" s="64">
        <f>SUM(J1212:P1212)</f>
        <v>44490</v>
      </c>
    </row>
    <row r="1213" spans="1:17" ht="18" customHeight="1" thickBot="1">
      <c r="A1213" s="45" t="s">
        <v>33</v>
      </c>
      <c r="B1213" s="61">
        <v>54</v>
      </c>
      <c r="C1213" s="62">
        <v>59</v>
      </c>
      <c r="D1213" s="62">
        <v>0</v>
      </c>
      <c r="E1213" s="62">
        <v>70</v>
      </c>
      <c r="F1213" s="62">
        <v>61</v>
      </c>
      <c r="G1213" s="62">
        <v>0</v>
      </c>
      <c r="H1213" s="63">
        <v>0</v>
      </c>
      <c r="I1213" s="64">
        <f>SUM(B1213:H1213)</f>
        <v>244</v>
      </c>
      <c r="J1213" s="61">
        <v>810</v>
      </c>
      <c r="K1213" s="62">
        <v>885</v>
      </c>
      <c r="L1213" s="62">
        <v>0</v>
      </c>
      <c r="M1213" s="62">
        <v>1050</v>
      </c>
      <c r="N1213" s="62">
        <v>915</v>
      </c>
      <c r="O1213" s="62">
        <v>0</v>
      </c>
      <c r="P1213" s="63">
        <v>0</v>
      </c>
      <c r="Q1213" s="64">
        <f>SUM(J1213:P1213)</f>
        <v>3660</v>
      </c>
    </row>
    <row r="1214" spans="1:17" s="59" customFormat="1" ht="26.25" customHeight="1" thickBot="1">
      <c r="A1214" s="54" t="s">
        <v>34</v>
      </c>
      <c r="B1214" s="55">
        <f>SUM(B1215:B1218)</f>
        <v>2360</v>
      </c>
      <c r="C1214" s="56">
        <f t="shared" ref="C1214:Q1214" si="787">SUM(C1215:C1218)</f>
        <v>4724</v>
      </c>
      <c r="D1214" s="56">
        <f t="shared" si="787"/>
        <v>0</v>
      </c>
      <c r="E1214" s="56">
        <f t="shared" si="787"/>
        <v>6567</v>
      </c>
      <c r="F1214" s="56">
        <f t="shared" si="787"/>
        <v>6309</v>
      </c>
      <c r="G1214" s="56">
        <f t="shared" si="787"/>
        <v>0</v>
      </c>
      <c r="H1214" s="57">
        <f t="shared" si="787"/>
        <v>0</v>
      </c>
      <c r="I1214" s="58">
        <f t="shared" si="787"/>
        <v>19960</v>
      </c>
      <c r="J1214" s="55">
        <f t="shared" si="787"/>
        <v>177840</v>
      </c>
      <c r="K1214" s="56">
        <f t="shared" si="787"/>
        <v>346650</v>
      </c>
      <c r="L1214" s="56">
        <f t="shared" si="787"/>
        <v>0</v>
      </c>
      <c r="M1214" s="56">
        <f t="shared" si="787"/>
        <v>500220</v>
      </c>
      <c r="N1214" s="56">
        <f t="shared" si="787"/>
        <v>440580</v>
      </c>
      <c r="O1214" s="56">
        <f t="shared" si="787"/>
        <v>0</v>
      </c>
      <c r="P1214" s="57">
        <f t="shared" si="787"/>
        <v>0</v>
      </c>
      <c r="Q1214" s="58">
        <f t="shared" si="787"/>
        <v>1465290</v>
      </c>
    </row>
    <row r="1215" spans="1:17" ht="18" customHeight="1">
      <c r="A1215" s="60" t="s">
        <v>35</v>
      </c>
      <c r="B1215" s="61">
        <v>784</v>
      </c>
      <c r="C1215" s="62">
        <v>1926</v>
      </c>
      <c r="D1215" s="62">
        <v>0</v>
      </c>
      <c r="E1215" s="62">
        <v>1953</v>
      </c>
      <c r="F1215" s="62">
        <v>2084</v>
      </c>
      <c r="G1215" s="62">
        <v>0</v>
      </c>
      <c r="H1215" s="63">
        <v>0</v>
      </c>
      <c r="I1215" s="64">
        <f>SUM(B1215:H1215)</f>
        <v>6747</v>
      </c>
      <c r="J1215" s="61">
        <v>47040</v>
      </c>
      <c r="K1215" s="62">
        <v>115560</v>
      </c>
      <c r="L1215" s="62">
        <v>0</v>
      </c>
      <c r="M1215" s="62">
        <v>117180</v>
      </c>
      <c r="N1215" s="62">
        <v>125040</v>
      </c>
      <c r="O1215" s="62">
        <v>0</v>
      </c>
      <c r="P1215" s="63">
        <v>0</v>
      </c>
      <c r="Q1215" s="64">
        <f>SUM(J1215:P1215)</f>
        <v>404820</v>
      </c>
    </row>
    <row r="1216" spans="1:17" ht="18" customHeight="1">
      <c r="A1216" s="60" t="s">
        <v>36</v>
      </c>
      <c r="B1216" s="61">
        <v>43</v>
      </c>
      <c r="C1216" s="62">
        <v>95</v>
      </c>
      <c r="D1216" s="62">
        <v>0</v>
      </c>
      <c r="E1216" s="62">
        <v>108</v>
      </c>
      <c r="F1216" s="62">
        <v>312</v>
      </c>
      <c r="G1216" s="62">
        <v>0</v>
      </c>
      <c r="H1216" s="63">
        <v>0</v>
      </c>
      <c r="I1216" s="64">
        <f>SUM(B1216:H1216)</f>
        <v>558</v>
      </c>
      <c r="J1216" s="61">
        <v>1290</v>
      </c>
      <c r="K1216" s="62">
        <v>2850</v>
      </c>
      <c r="L1216" s="62">
        <v>0</v>
      </c>
      <c r="M1216" s="62">
        <v>3240</v>
      </c>
      <c r="N1216" s="62">
        <v>9360</v>
      </c>
      <c r="O1216" s="62">
        <v>0</v>
      </c>
      <c r="P1216" s="63">
        <v>0</v>
      </c>
      <c r="Q1216" s="64">
        <f>SUM(J1216:P1216)</f>
        <v>16740</v>
      </c>
    </row>
    <row r="1217" spans="1:17" ht="18" customHeight="1">
      <c r="A1217" s="45" t="s">
        <v>37</v>
      </c>
      <c r="B1217" s="61">
        <v>1345</v>
      </c>
      <c r="C1217" s="62">
        <v>2369</v>
      </c>
      <c r="D1217" s="62">
        <v>0</v>
      </c>
      <c r="E1217" s="62">
        <v>3934</v>
      </c>
      <c r="F1217" s="62">
        <v>2891</v>
      </c>
      <c r="G1217" s="62">
        <v>0</v>
      </c>
      <c r="H1217" s="63">
        <v>0</v>
      </c>
      <c r="I1217" s="64">
        <f>SUM(B1217:H1217)</f>
        <v>10539</v>
      </c>
      <c r="J1217" s="61">
        <v>121050</v>
      </c>
      <c r="K1217" s="62">
        <v>213210</v>
      </c>
      <c r="L1217" s="62">
        <v>0</v>
      </c>
      <c r="M1217" s="62">
        <v>354060</v>
      </c>
      <c r="N1217" s="62">
        <v>260190</v>
      </c>
      <c r="O1217" s="62">
        <v>0</v>
      </c>
      <c r="P1217" s="63">
        <v>0</v>
      </c>
      <c r="Q1217" s="64">
        <f>SUM(J1217:P1217)</f>
        <v>948510</v>
      </c>
    </row>
    <row r="1218" spans="1:17" ht="18" customHeight="1" thickBot="1">
      <c r="A1218" s="45" t="s">
        <v>38</v>
      </c>
      <c r="B1218" s="61">
        <v>188</v>
      </c>
      <c r="C1218" s="62">
        <v>334</v>
      </c>
      <c r="D1218" s="62">
        <v>0</v>
      </c>
      <c r="E1218" s="62">
        <v>572</v>
      </c>
      <c r="F1218" s="62">
        <v>1022</v>
      </c>
      <c r="G1218" s="62">
        <v>0</v>
      </c>
      <c r="H1218" s="63">
        <v>0</v>
      </c>
      <c r="I1218" s="64">
        <f>SUM(B1218:H1218)</f>
        <v>2116</v>
      </c>
      <c r="J1218" s="61">
        <v>8460</v>
      </c>
      <c r="K1218" s="62">
        <v>15030</v>
      </c>
      <c r="L1218" s="62">
        <v>0</v>
      </c>
      <c r="M1218" s="62">
        <v>25740</v>
      </c>
      <c r="N1218" s="62">
        <v>45990</v>
      </c>
      <c r="O1218" s="62">
        <v>0</v>
      </c>
      <c r="P1218" s="63">
        <v>0</v>
      </c>
      <c r="Q1218" s="64">
        <f>SUM(J1218:P1218)</f>
        <v>95220</v>
      </c>
    </row>
    <row r="1219" spans="1:17" s="59" customFormat="1" ht="26.25" customHeight="1" thickBot="1">
      <c r="A1219" s="54" t="s">
        <v>39</v>
      </c>
      <c r="B1219" s="55">
        <f t="shared" ref="B1219:Q1219" si="788">SUM(B1220:B1221)</f>
        <v>24</v>
      </c>
      <c r="C1219" s="56">
        <f t="shared" si="788"/>
        <v>83</v>
      </c>
      <c r="D1219" s="56">
        <f t="shared" si="788"/>
        <v>0</v>
      </c>
      <c r="E1219" s="56">
        <f t="shared" si="788"/>
        <v>81</v>
      </c>
      <c r="F1219" s="56">
        <f t="shared" si="788"/>
        <v>25</v>
      </c>
      <c r="G1219" s="56">
        <f t="shared" si="788"/>
        <v>0</v>
      </c>
      <c r="H1219" s="57">
        <f t="shared" si="788"/>
        <v>0</v>
      </c>
      <c r="I1219" s="58">
        <f t="shared" si="788"/>
        <v>213</v>
      </c>
      <c r="J1219" s="55">
        <f t="shared" si="788"/>
        <v>3485</v>
      </c>
      <c r="K1219" s="56">
        <f t="shared" si="788"/>
        <v>12835</v>
      </c>
      <c r="L1219" s="56">
        <f t="shared" si="788"/>
        <v>0</v>
      </c>
      <c r="M1219" s="56">
        <f t="shared" si="788"/>
        <v>12240</v>
      </c>
      <c r="N1219" s="56">
        <f t="shared" si="788"/>
        <v>4250</v>
      </c>
      <c r="O1219" s="56">
        <f t="shared" si="788"/>
        <v>0</v>
      </c>
      <c r="P1219" s="57">
        <f t="shared" si="788"/>
        <v>0</v>
      </c>
      <c r="Q1219" s="58">
        <f t="shared" si="788"/>
        <v>32810</v>
      </c>
    </row>
    <row r="1220" spans="1:17" ht="18" customHeight="1">
      <c r="A1220" s="60" t="s">
        <v>40</v>
      </c>
      <c r="B1220" s="61">
        <v>17</v>
      </c>
      <c r="C1220" s="62">
        <v>68</v>
      </c>
      <c r="D1220" s="62">
        <v>0</v>
      </c>
      <c r="E1220" s="62">
        <v>63</v>
      </c>
      <c r="F1220" s="62">
        <v>25</v>
      </c>
      <c r="G1220" s="62">
        <v>0</v>
      </c>
      <c r="H1220" s="63">
        <v>0</v>
      </c>
      <c r="I1220" s="64">
        <f>SUM(B1220:H1220)</f>
        <v>173</v>
      </c>
      <c r="J1220" s="61">
        <v>2890</v>
      </c>
      <c r="K1220" s="62">
        <v>11560</v>
      </c>
      <c r="L1220" s="62">
        <v>0</v>
      </c>
      <c r="M1220" s="62">
        <v>10710</v>
      </c>
      <c r="N1220" s="62">
        <v>4250</v>
      </c>
      <c r="O1220" s="62">
        <v>0</v>
      </c>
      <c r="P1220" s="63">
        <v>0</v>
      </c>
      <c r="Q1220" s="64">
        <f>SUM(J1220:P1220)</f>
        <v>29410</v>
      </c>
    </row>
    <row r="1221" spans="1:17" ht="18" customHeight="1" thickBot="1">
      <c r="A1221" s="60" t="s">
        <v>41</v>
      </c>
      <c r="B1221" s="61">
        <v>7</v>
      </c>
      <c r="C1221" s="62">
        <v>15</v>
      </c>
      <c r="D1221" s="62">
        <v>0</v>
      </c>
      <c r="E1221" s="62">
        <v>18</v>
      </c>
      <c r="F1221" s="62">
        <v>0</v>
      </c>
      <c r="G1221" s="62">
        <v>0</v>
      </c>
      <c r="H1221" s="63">
        <v>0</v>
      </c>
      <c r="I1221" s="64">
        <f>SUM(B1221:H1221)</f>
        <v>40</v>
      </c>
      <c r="J1221" s="61">
        <v>595</v>
      </c>
      <c r="K1221" s="62">
        <v>1275</v>
      </c>
      <c r="L1221" s="62">
        <v>0</v>
      </c>
      <c r="M1221" s="62">
        <v>1530</v>
      </c>
      <c r="N1221" s="62">
        <v>0</v>
      </c>
      <c r="O1221" s="62">
        <v>0</v>
      </c>
      <c r="P1221" s="63">
        <v>0</v>
      </c>
      <c r="Q1221" s="64">
        <f>SUM(J1221:P1221)</f>
        <v>3400</v>
      </c>
    </row>
    <row r="1222" spans="1:17" s="59" customFormat="1" ht="26.25" customHeight="1" thickBot="1">
      <c r="A1222" s="54" t="s">
        <v>42</v>
      </c>
      <c r="B1222" s="55">
        <f t="shared" ref="B1222:Q1222" si="789">SUM(B1223:B1224)</f>
        <v>31</v>
      </c>
      <c r="C1222" s="56">
        <f t="shared" si="789"/>
        <v>150</v>
      </c>
      <c r="D1222" s="56">
        <f t="shared" si="789"/>
        <v>0</v>
      </c>
      <c r="E1222" s="56">
        <f t="shared" si="789"/>
        <v>135</v>
      </c>
      <c r="F1222" s="56">
        <f t="shared" si="789"/>
        <v>173</v>
      </c>
      <c r="G1222" s="56">
        <f t="shared" si="789"/>
        <v>0</v>
      </c>
      <c r="H1222" s="57">
        <f t="shared" si="789"/>
        <v>0</v>
      </c>
      <c r="I1222" s="58">
        <f t="shared" si="789"/>
        <v>489</v>
      </c>
      <c r="J1222" s="55">
        <f t="shared" si="789"/>
        <v>6360</v>
      </c>
      <c r="K1222" s="56">
        <f t="shared" si="789"/>
        <v>32160</v>
      </c>
      <c r="L1222" s="56">
        <f t="shared" si="789"/>
        <v>0</v>
      </c>
      <c r="M1222" s="56">
        <f t="shared" si="789"/>
        <v>29760</v>
      </c>
      <c r="N1222" s="56">
        <f t="shared" si="789"/>
        <v>32760</v>
      </c>
      <c r="O1222" s="56">
        <f t="shared" si="789"/>
        <v>0</v>
      </c>
      <c r="P1222" s="57">
        <f t="shared" si="789"/>
        <v>0</v>
      </c>
      <c r="Q1222" s="58">
        <f t="shared" si="789"/>
        <v>101040</v>
      </c>
    </row>
    <row r="1223" spans="1:17" ht="18" customHeight="1">
      <c r="A1223" s="60" t="s">
        <v>43</v>
      </c>
      <c r="B1223" s="61">
        <v>22</v>
      </c>
      <c r="C1223" s="62">
        <v>118</v>
      </c>
      <c r="D1223" s="62">
        <v>0</v>
      </c>
      <c r="E1223" s="62">
        <v>113</v>
      </c>
      <c r="F1223" s="62">
        <v>100</v>
      </c>
      <c r="G1223" s="62">
        <v>0</v>
      </c>
      <c r="H1223" s="63">
        <v>0</v>
      </c>
      <c r="I1223" s="64">
        <f>SUM(B1223:H1223)</f>
        <v>353</v>
      </c>
      <c r="J1223" s="61">
        <v>5280</v>
      </c>
      <c r="K1223" s="62">
        <v>28320</v>
      </c>
      <c r="L1223" s="62">
        <v>0</v>
      </c>
      <c r="M1223" s="62">
        <v>27120</v>
      </c>
      <c r="N1223" s="62">
        <v>24000</v>
      </c>
      <c r="O1223" s="62">
        <v>0</v>
      </c>
      <c r="P1223" s="63">
        <v>0</v>
      </c>
      <c r="Q1223" s="64">
        <f>SUM(J1223:P1223)</f>
        <v>84720</v>
      </c>
    </row>
    <row r="1224" spans="1:17" ht="18" customHeight="1" thickBot="1">
      <c r="A1224" s="60" t="s">
        <v>44</v>
      </c>
      <c r="B1224" s="61">
        <v>9</v>
      </c>
      <c r="C1224" s="62">
        <v>32</v>
      </c>
      <c r="D1224" s="62">
        <v>0</v>
      </c>
      <c r="E1224" s="62">
        <v>22</v>
      </c>
      <c r="F1224" s="62">
        <v>73</v>
      </c>
      <c r="G1224" s="62">
        <v>0</v>
      </c>
      <c r="H1224" s="63">
        <v>0</v>
      </c>
      <c r="I1224" s="64">
        <f>SUM(B1224:H1224)</f>
        <v>136</v>
      </c>
      <c r="J1224" s="61">
        <v>1080</v>
      </c>
      <c r="K1224" s="62">
        <v>3840</v>
      </c>
      <c r="L1224" s="62">
        <v>0</v>
      </c>
      <c r="M1224" s="62">
        <v>2640</v>
      </c>
      <c r="N1224" s="62">
        <v>8760</v>
      </c>
      <c r="O1224" s="62">
        <v>0</v>
      </c>
      <c r="P1224" s="63">
        <v>0</v>
      </c>
      <c r="Q1224" s="64">
        <f>SUM(J1224:P1224)</f>
        <v>16320</v>
      </c>
    </row>
    <row r="1225" spans="1:17" s="59" customFormat="1" ht="26.25" customHeight="1" thickBot="1">
      <c r="A1225" s="54" t="s">
        <v>45</v>
      </c>
      <c r="B1225" s="55">
        <f>SUM(B1226:B1233)</f>
        <v>43</v>
      </c>
      <c r="C1225" s="55">
        <f t="shared" ref="C1225:Q1225" si="790">SUM(C1226:C1233)</f>
        <v>231</v>
      </c>
      <c r="D1225" s="55">
        <f t="shared" si="790"/>
        <v>0</v>
      </c>
      <c r="E1225" s="55">
        <f t="shared" si="790"/>
        <v>229</v>
      </c>
      <c r="F1225" s="55">
        <f t="shared" si="790"/>
        <v>170</v>
      </c>
      <c r="G1225" s="55">
        <f t="shared" si="790"/>
        <v>0</v>
      </c>
      <c r="H1225" s="110">
        <f t="shared" si="790"/>
        <v>0</v>
      </c>
      <c r="I1225" s="58">
        <f t="shared" si="790"/>
        <v>673</v>
      </c>
      <c r="J1225" s="55">
        <f t="shared" si="790"/>
        <v>8653</v>
      </c>
      <c r="K1225" s="55">
        <f t="shared" si="790"/>
        <v>52506</v>
      </c>
      <c r="L1225" s="55">
        <f t="shared" si="790"/>
        <v>0</v>
      </c>
      <c r="M1225" s="55">
        <f t="shared" si="790"/>
        <v>53018</v>
      </c>
      <c r="N1225" s="55">
        <f t="shared" si="790"/>
        <v>40293</v>
      </c>
      <c r="O1225" s="55">
        <f t="shared" si="790"/>
        <v>0</v>
      </c>
      <c r="P1225" s="55">
        <f t="shared" si="790"/>
        <v>0</v>
      </c>
      <c r="Q1225" s="55">
        <f t="shared" si="790"/>
        <v>154470</v>
      </c>
    </row>
    <row r="1226" spans="1:17" ht="18" customHeight="1">
      <c r="A1226" s="45" t="s">
        <v>46</v>
      </c>
      <c r="B1226" s="61">
        <v>9</v>
      </c>
      <c r="C1226" s="62">
        <v>34</v>
      </c>
      <c r="D1226" s="62">
        <v>0</v>
      </c>
      <c r="E1226" s="62">
        <v>18</v>
      </c>
      <c r="F1226" s="62">
        <v>15</v>
      </c>
      <c r="G1226" s="62">
        <v>0</v>
      </c>
      <c r="H1226" s="63">
        <v>0</v>
      </c>
      <c r="I1226" s="64">
        <f t="shared" ref="I1226:I1233" si="791">SUM(B1226:H1226)</f>
        <v>76</v>
      </c>
      <c r="J1226" s="61">
        <v>1746</v>
      </c>
      <c r="K1226" s="62">
        <v>6596</v>
      </c>
      <c r="L1226" s="62">
        <v>0</v>
      </c>
      <c r="M1226" s="62">
        <v>3492</v>
      </c>
      <c r="N1226" s="62">
        <v>2910</v>
      </c>
      <c r="O1226" s="62">
        <v>0</v>
      </c>
      <c r="P1226" s="63">
        <v>0</v>
      </c>
      <c r="Q1226" s="64">
        <f t="shared" ref="Q1226:Q1233" si="792">SUM(J1226:P1226)</f>
        <v>14744</v>
      </c>
    </row>
    <row r="1227" spans="1:17" ht="18" customHeight="1">
      <c r="A1227" s="45" t="s">
        <v>47</v>
      </c>
      <c r="B1227" s="61">
        <v>1</v>
      </c>
      <c r="C1227" s="62">
        <v>0</v>
      </c>
      <c r="D1227" s="62">
        <v>0</v>
      </c>
      <c r="E1227" s="62">
        <v>3</v>
      </c>
      <c r="F1227" s="62">
        <v>9</v>
      </c>
      <c r="G1227" s="62">
        <v>0</v>
      </c>
      <c r="H1227" s="63">
        <v>0</v>
      </c>
      <c r="I1227" s="64">
        <f t="shared" si="791"/>
        <v>13</v>
      </c>
      <c r="J1227" s="61">
        <v>97</v>
      </c>
      <c r="K1227" s="62">
        <v>0</v>
      </c>
      <c r="L1227" s="62">
        <v>0</v>
      </c>
      <c r="M1227" s="62">
        <v>291</v>
      </c>
      <c r="N1227" s="62">
        <v>873</v>
      </c>
      <c r="O1227" s="62">
        <v>0</v>
      </c>
      <c r="P1227" s="63">
        <v>0</v>
      </c>
      <c r="Q1227" s="64">
        <f t="shared" si="792"/>
        <v>1261</v>
      </c>
    </row>
    <row r="1228" spans="1:17" ht="18" customHeight="1">
      <c r="A1228" s="45" t="s">
        <v>48</v>
      </c>
      <c r="B1228" s="61">
        <v>2</v>
      </c>
      <c r="C1228" s="62">
        <v>21</v>
      </c>
      <c r="D1228" s="62">
        <v>0</v>
      </c>
      <c r="E1228" s="62">
        <v>28</v>
      </c>
      <c r="F1228" s="62">
        <v>18</v>
      </c>
      <c r="G1228" s="62">
        <v>0</v>
      </c>
      <c r="H1228" s="63">
        <v>0</v>
      </c>
      <c r="I1228" s="64">
        <f t="shared" si="791"/>
        <v>69</v>
      </c>
      <c r="J1228" s="61">
        <v>600</v>
      </c>
      <c r="K1228" s="62">
        <v>6300</v>
      </c>
      <c r="L1228" s="62">
        <v>0</v>
      </c>
      <c r="M1228" s="62">
        <v>8400</v>
      </c>
      <c r="N1228" s="62">
        <v>5400</v>
      </c>
      <c r="O1228" s="62">
        <v>0</v>
      </c>
      <c r="P1228" s="63">
        <v>0</v>
      </c>
      <c r="Q1228" s="64">
        <f t="shared" si="792"/>
        <v>20700</v>
      </c>
    </row>
    <row r="1229" spans="1:17" ht="18" customHeight="1">
      <c r="A1229" s="45" t="s">
        <v>49</v>
      </c>
      <c r="B1229" s="61">
        <v>12</v>
      </c>
      <c r="C1229" s="62">
        <v>19</v>
      </c>
      <c r="D1229" s="62">
        <v>0</v>
      </c>
      <c r="E1229" s="62">
        <v>29</v>
      </c>
      <c r="F1229" s="62">
        <v>17</v>
      </c>
      <c r="G1229" s="62">
        <v>0</v>
      </c>
      <c r="H1229" s="63">
        <v>0</v>
      </c>
      <c r="I1229" s="64">
        <f t="shared" si="791"/>
        <v>77</v>
      </c>
      <c r="J1229" s="61">
        <v>1800</v>
      </c>
      <c r="K1229" s="62">
        <v>2850</v>
      </c>
      <c r="L1229" s="62">
        <v>0</v>
      </c>
      <c r="M1229" s="62">
        <v>4350</v>
      </c>
      <c r="N1229" s="62">
        <v>2550</v>
      </c>
      <c r="O1229" s="62">
        <v>0</v>
      </c>
      <c r="P1229" s="63">
        <v>0</v>
      </c>
      <c r="Q1229" s="64">
        <f t="shared" si="792"/>
        <v>11550</v>
      </c>
    </row>
    <row r="1230" spans="1:17" ht="18" customHeight="1">
      <c r="A1230" s="45" t="s">
        <v>50</v>
      </c>
      <c r="B1230" s="61">
        <v>5</v>
      </c>
      <c r="C1230" s="62">
        <v>79</v>
      </c>
      <c r="D1230" s="62">
        <v>0</v>
      </c>
      <c r="E1230" s="62">
        <v>40</v>
      </c>
      <c r="F1230" s="62">
        <v>51</v>
      </c>
      <c r="G1230" s="62">
        <v>0</v>
      </c>
      <c r="H1230" s="63">
        <v>0</v>
      </c>
      <c r="I1230" s="64">
        <f t="shared" si="791"/>
        <v>175</v>
      </c>
      <c r="J1230" s="61">
        <v>1150</v>
      </c>
      <c r="K1230" s="62">
        <v>18170</v>
      </c>
      <c r="L1230" s="62">
        <v>0</v>
      </c>
      <c r="M1230" s="62">
        <v>9200</v>
      </c>
      <c r="N1230" s="62">
        <v>11730</v>
      </c>
      <c r="O1230" s="62">
        <v>0</v>
      </c>
      <c r="P1230" s="63">
        <v>0</v>
      </c>
      <c r="Q1230" s="64">
        <f t="shared" si="792"/>
        <v>40250</v>
      </c>
    </row>
    <row r="1231" spans="1:17" ht="18" customHeight="1">
      <c r="A1231" s="45" t="s">
        <v>51</v>
      </c>
      <c r="B1231" s="61">
        <v>1</v>
      </c>
      <c r="C1231" s="62">
        <v>4</v>
      </c>
      <c r="D1231" s="62">
        <v>0</v>
      </c>
      <c r="E1231" s="62">
        <v>4</v>
      </c>
      <c r="F1231" s="62">
        <v>8</v>
      </c>
      <c r="G1231" s="62">
        <v>0</v>
      </c>
      <c r="H1231" s="63">
        <v>0</v>
      </c>
      <c r="I1231" s="64">
        <f t="shared" si="791"/>
        <v>17</v>
      </c>
      <c r="J1231" s="61">
        <v>115</v>
      </c>
      <c r="K1231" s="62">
        <v>460</v>
      </c>
      <c r="L1231" s="62">
        <v>0</v>
      </c>
      <c r="M1231" s="62">
        <v>460</v>
      </c>
      <c r="N1231" s="62">
        <v>920</v>
      </c>
      <c r="O1231" s="62">
        <v>0</v>
      </c>
      <c r="P1231" s="63">
        <v>0</v>
      </c>
      <c r="Q1231" s="64">
        <f t="shared" si="792"/>
        <v>1955</v>
      </c>
    </row>
    <row r="1232" spans="1:17" ht="18" customHeight="1">
      <c r="A1232" s="45" t="s">
        <v>52</v>
      </c>
      <c r="B1232" s="61">
        <v>4</v>
      </c>
      <c r="C1232" s="62">
        <v>24</v>
      </c>
      <c r="D1232" s="62">
        <v>0</v>
      </c>
      <c r="E1232" s="62">
        <v>38</v>
      </c>
      <c r="F1232" s="62">
        <v>34</v>
      </c>
      <c r="G1232" s="62">
        <v>0</v>
      </c>
      <c r="H1232" s="63">
        <v>0</v>
      </c>
      <c r="I1232" s="64">
        <f t="shared" si="791"/>
        <v>100</v>
      </c>
      <c r="J1232" s="61">
        <v>1480</v>
      </c>
      <c r="K1232" s="62">
        <v>8880</v>
      </c>
      <c r="L1232" s="62">
        <v>0</v>
      </c>
      <c r="M1232" s="62">
        <v>14060</v>
      </c>
      <c r="N1232" s="62">
        <v>12580</v>
      </c>
      <c r="O1232" s="62">
        <v>0</v>
      </c>
      <c r="P1232" s="63">
        <v>0</v>
      </c>
      <c r="Q1232" s="64">
        <f t="shared" si="792"/>
        <v>37000</v>
      </c>
    </row>
    <row r="1233" spans="1:17" ht="18" customHeight="1" thickBot="1">
      <c r="A1233" s="45" t="s">
        <v>53</v>
      </c>
      <c r="B1233" s="61">
        <v>9</v>
      </c>
      <c r="C1233" s="62">
        <v>50</v>
      </c>
      <c r="D1233" s="62">
        <v>0</v>
      </c>
      <c r="E1233" s="62">
        <v>69</v>
      </c>
      <c r="F1233" s="62">
        <v>18</v>
      </c>
      <c r="G1233" s="62">
        <v>0</v>
      </c>
      <c r="H1233" s="63">
        <v>0</v>
      </c>
      <c r="I1233" s="64">
        <f t="shared" si="791"/>
        <v>146</v>
      </c>
      <c r="J1233" s="61">
        <v>1665</v>
      </c>
      <c r="K1233" s="62">
        <v>9250</v>
      </c>
      <c r="L1233" s="62">
        <v>0</v>
      </c>
      <c r="M1233" s="62">
        <v>12765</v>
      </c>
      <c r="N1233" s="62">
        <v>3330</v>
      </c>
      <c r="O1233" s="62">
        <v>0</v>
      </c>
      <c r="P1233" s="63">
        <v>0</v>
      </c>
      <c r="Q1233" s="64">
        <f t="shared" si="792"/>
        <v>27010</v>
      </c>
    </row>
    <row r="1234" spans="1:17" s="59" customFormat="1" ht="26.25" customHeight="1" thickBot="1">
      <c r="A1234" s="54" t="s">
        <v>54</v>
      </c>
      <c r="B1234" s="55">
        <f t="shared" ref="B1234:Q1234" si="793">SUM(B1235:B1236)</f>
        <v>12</v>
      </c>
      <c r="C1234" s="56">
        <f t="shared" si="793"/>
        <v>79</v>
      </c>
      <c r="D1234" s="56">
        <f t="shared" si="793"/>
        <v>0</v>
      </c>
      <c r="E1234" s="56">
        <f t="shared" si="793"/>
        <v>80</v>
      </c>
      <c r="F1234" s="56">
        <f t="shared" si="793"/>
        <v>101</v>
      </c>
      <c r="G1234" s="56">
        <f t="shared" si="793"/>
        <v>0</v>
      </c>
      <c r="H1234" s="57">
        <f t="shared" si="793"/>
        <v>0</v>
      </c>
      <c r="I1234" s="58">
        <f t="shared" si="793"/>
        <v>272</v>
      </c>
      <c r="J1234" s="55">
        <f t="shared" si="793"/>
        <v>4410</v>
      </c>
      <c r="K1234" s="56">
        <f t="shared" si="793"/>
        <v>29400</v>
      </c>
      <c r="L1234" s="56">
        <f t="shared" si="793"/>
        <v>0</v>
      </c>
      <c r="M1234" s="56">
        <f t="shared" si="793"/>
        <v>30240</v>
      </c>
      <c r="N1234" s="56">
        <f t="shared" si="793"/>
        <v>33810</v>
      </c>
      <c r="O1234" s="56">
        <f t="shared" si="793"/>
        <v>0</v>
      </c>
      <c r="P1234" s="57">
        <f t="shared" si="793"/>
        <v>0</v>
      </c>
      <c r="Q1234" s="58">
        <f t="shared" si="793"/>
        <v>97860</v>
      </c>
    </row>
    <row r="1235" spans="1:17" ht="18" customHeight="1">
      <c r="A1235" s="60" t="s">
        <v>55</v>
      </c>
      <c r="B1235" s="61">
        <v>9</v>
      </c>
      <c r="C1235" s="62">
        <v>61</v>
      </c>
      <c r="D1235" s="62">
        <v>0</v>
      </c>
      <c r="E1235" s="62">
        <v>64</v>
      </c>
      <c r="F1235" s="62">
        <v>60</v>
      </c>
      <c r="G1235" s="62">
        <v>0</v>
      </c>
      <c r="H1235" s="63">
        <v>0</v>
      </c>
      <c r="I1235" s="64">
        <f>SUM(B1235:H1235)</f>
        <v>194</v>
      </c>
      <c r="J1235" s="61">
        <v>3780</v>
      </c>
      <c r="K1235" s="62">
        <v>25620</v>
      </c>
      <c r="L1235" s="62">
        <v>0</v>
      </c>
      <c r="M1235" s="62">
        <v>26880</v>
      </c>
      <c r="N1235" s="62">
        <v>25200</v>
      </c>
      <c r="O1235" s="62">
        <v>0</v>
      </c>
      <c r="P1235" s="63">
        <v>0</v>
      </c>
      <c r="Q1235" s="64">
        <f>SUM(J1235:P1235)</f>
        <v>81480</v>
      </c>
    </row>
    <row r="1236" spans="1:17" ht="18" customHeight="1" thickBot="1">
      <c r="A1236" s="60" t="s">
        <v>56</v>
      </c>
      <c r="B1236" s="61">
        <v>3</v>
      </c>
      <c r="C1236" s="62">
        <v>18</v>
      </c>
      <c r="D1236" s="62">
        <v>0</v>
      </c>
      <c r="E1236" s="62">
        <v>16</v>
      </c>
      <c r="F1236" s="62">
        <v>41</v>
      </c>
      <c r="G1236" s="62">
        <v>0</v>
      </c>
      <c r="H1236" s="63">
        <v>0</v>
      </c>
      <c r="I1236" s="64">
        <f>SUM(B1236:H1236)</f>
        <v>78</v>
      </c>
      <c r="J1236" s="61">
        <v>630</v>
      </c>
      <c r="K1236" s="62">
        <v>3780</v>
      </c>
      <c r="L1236" s="62">
        <v>0</v>
      </c>
      <c r="M1236" s="62">
        <v>3360</v>
      </c>
      <c r="N1236" s="62">
        <v>8610</v>
      </c>
      <c r="O1236" s="62">
        <v>0</v>
      </c>
      <c r="P1236" s="63">
        <v>0</v>
      </c>
      <c r="Q1236" s="64">
        <f>SUM(J1236:P1236)</f>
        <v>16380</v>
      </c>
    </row>
    <row r="1237" spans="1:17" s="59" customFormat="1" ht="26.25" customHeight="1" thickBot="1">
      <c r="A1237" s="54" t="s">
        <v>28</v>
      </c>
      <c r="B1237" s="55">
        <f t="shared" ref="B1237:Q1237" si="794">SUM(B1238:B1239)</f>
        <v>13</v>
      </c>
      <c r="C1237" s="56">
        <f t="shared" si="794"/>
        <v>75</v>
      </c>
      <c r="D1237" s="56">
        <f t="shared" si="794"/>
        <v>0</v>
      </c>
      <c r="E1237" s="56">
        <f t="shared" si="794"/>
        <v>69</v>
      </c>
      <c r="F1237" s="56">
        <f t="shared" si="794"/>
        <v>56</v>
      </c>
      <c r="G1237" s="56">
        <f t="shared" si="794"/>
        <v>0</v>
      </c>
      <c r="H1237" s="57">
        <f t="shared" si="794"/>
        <v>0</v>
      </c>
      <c r="I1237" s="58">
        <f t="shared" si="794"/>
        <v>213</v>
      </c>
      <c r="J1237" s="55">
        <f t="shared" si="794"/>
        <v>10000</v>
      </c>
      <c r="K1237" s="56">
        <f t="shared" si="794"/>
        <v>55600</v>
      </c>
      <c r="L1237" s="56">
        <f t="shared" si="794"/>
        <v>0</v>
      </c>
      <c r="M1237" s="56">
        <f t="shared" si="794"/>
        <v>50000</v>
      </c>
      <c r="N1237" s="56">
        <f t="shared" si="794"/>
        <v>38400</v>
      </c>
      <c r="O1237" s="56">
        <f t="shared" si="794"/>
        <v>0</v>
      </c>
      <c r="P1237" s="57">
        <f t="shared" si="794"/>
        <v>0</v>
      </c>
      <c r="Q1237" s="58">
        <f t="shared" si="794"/>
        <v>154000</v>
      </c>
    </row>
    <row r="1238" spans="1:17" ht="18" customHeight="1">
      <c r="A1238" s="60" t="s">
        <v>57</v>
      </c>
      <c r="B1238" s="61">
        <v>12</v>
      </c>
      <c r="C1238" s="62">
        <v>64</v>
      </c>
      <c r="D1238" s="62">
        <v>0</v>
      </c>
      <c r="E1238" s="62">
        <v>56</v>
      </c>
      <c r="F1238" s="62">
        <v>40</v>
      </c>
      <c r="G1238" s="62">
        <v>0</v>
      </c>
      <c r="H1238" s="63">
        <v>0</v>
      </c>
      <c r="I1238" s="64">
        <f>SUM(B1238:H1238)</f>
        <v>172</v>
      </c>
      <c r="J1238" s="61">
        <v>9600</v>
      </c>
      <c r="K1238" s="62">
        <v>51200</v>
      </c>
      <c r="L1238" s="62">
        <v>0</v>
      </c>
      <c r="M1238" s="62">
        <v>44800</v>
      </c>
      <c r="N1238" s="62">
        <v>32000</v>
      </c>
      <c r="O1238" s="62">
        <v>0</v>
      </c>
      <c r="P1238" s="63">
        <v>0</v>
      </c>
      <c r="Q1238" s="64">
        <f>SUM(J1238:P1238)</f>
        <v>137600</v>
      </c>
    </row>
    <row r="1239" spans="1:17" ht="18" customHeight="1" thickBot="1">
      <c r="A1239" s="60" t="s">
        <v>58</v>
      </c>
      <c r="B1239" s="61">
        <v>1</v>
      </c>
      <c r="C1239" s="62">
        <v>11</v>
      </c>
      <c r="D1239" s="62">
        <v>0</v>
      </c>
      <c r="E1239" s="62">
        <v>13</v>
      </c>
      <c r="F1239" s="62">
        <v>16</v>
      </c>
      <c r="G1239" s="62">
        <v>0</v>
      </c>
      <c r="H1239" s="63">
        <v>0</v>
      </c>
      <c r="I1239" s="64">
        <f>SUM(B1239:H1239)</f>
        <v>41</v>
      </c>
      <c r="J1239" s="61">
        <v>400</v>
      </c>
      <c r="K1239" s="62">
        <v>4400</v>
      </c>
      <c r="L1239" s="62">
        <v>0</v>
      </c>
      <c r="M1239" s="62">
        <v>5200</v>
      </c>
      <c r="N1239" s="62">
        <v>6400</v>
      </c>
      <c r="O1239" s="62">
        <v>0</v>
      </c>
      <c r="P1239" s="63">
        <v>0</v>
      </c>
      <c r="Q1239" s="64">
        <f>SUM(J1239:P1239)</f>
        <v>16400</v>
      </c>
    </row>
    <row r="1240" spans="1:17" s="59" customFormat="1" ht="16.5" customHeight="1" thickBot="1">
      <c r="A1240" s="54" t="s">
        <v>59</v>
      </c>
      <c r="B1240" s="55">
        <f t="shared" ref="B1240:Q1240" si="795">SUM(B1241:B1242)</f>
        <v>0</v>
      </c>
      <c r="C1240" s="56">
        <f t="shared" si="795"/>
        <v>1</v>
      </c>
      <c r="D1240" s="56">
        <f t="shared" si="795"/>
        <v>0</v>
      </c>
      <c r="E1240" s="56">
        <f t="shared" si="795"/>
        <v>2</v>
      </c>
      <c r="F1240" s="56">
        <f t="shared" si="795"/>
        <v>32</v>
      </c>
      <c r="G1240" s="56">
        <f t="shared" si="795"/>
        <v>0</v>
      </c>
      <c r="H1240" s="57">
        <f t="shared" si="795"/>
        <v>0</v>
      </c>
      <c r="I1240" s="58">
        <f t="shared" si="795"/>
        <v>35</v>
      </c>
      <c r="J1240" s="55">
        <f t="shared" si="795"/>
        <v>0</v>
      </c>
      <c r="K1240" s="56">
        <f t="shared" si="795"/>
        <v>170</v>
      </c>
      <c r="L1240" s="56">
        <f t="shared" si="795"/>
        <v>0</v>
      </c>
      <c r="M1240" s="56">
        <f t="shared" si="795"/>
        <v>340</v>
      </c>
      <c r="N1240" s="56">
        <f t="shared" si="795"/>
        <v>3910</v>
      </c>
      <c r="O1240" s="56">
        <f t="shared" si="795"/>
        <v>0</v>
      </c>
      <c r="P1240" s="57">
        <f t="shared" si="795"/>
        <v>0</v>
      </c>
      <c r="Q1240" s="58">
        <f t="shared" si="795"/>
        <v>4420</v>
      </c>
    </row>
    <row r="1241" spans="1:17" ht="18" customHeight="1">
      <c r="A1241" s="60" t="s">
        <v>60</v>
      </c>
      <c r="B1241" s="61">
        <v>0</v>
      </c>
      <c r="C1241" s="62">
        <v>1</v>
      </c>
      <c r="D1241" s="62">
        <v>0</v>
      </c>
      <c r="E1241" s="62">
        <v>2</v>
      </c>
      <c r="F1241" s="62">
        <v>14</v>
      </c>
      <c r="G1241" s="62">
        <v>0</v>
      </c>
      <c r="H1241" s="63">
        <v>0</v>
      </c>
      <c r="I1241" s="64">
        <f>SUM(B1241:H1241)</f>
        <v>17</v>
      </c>
      <c r="J1241" s="61">
        <v>0</v>
      </c>
      <c r="K1241" s="62">
        <v>170</v>
      </c>
      <c r="L1241" s="62">
        <v>0</v>
      </c>
      <c r="M1241" s="62">
        <v>340</v>
      </c>
      <c r="N1241" s="62">
        <v>2380</v>
      </c>
      <c r="O1241" s="62">
        <v>0</v>
      </c>
      <c r="P1241" s="63">
        <v>0</v>
      </c>
      <c r="Q1241" s="64">
        <f>SUM(J1241:P1241)</f>
        <v>2890</v>
      </c>
    </row>
    <row r="1242" spans="1:17" ht="18" customHeight="1" thickBot="1">
      <c r="A1242" s="60" t="s">
        <v>61</v>
      </c>
      <c r="B1242" s="61">
        <v>0</v>
      </c>
      <c r="C1242" s="62">
        <v>0</v>
      </c>
      <c r="D1242" s="62">
        <v>0</v>
      </c>
      <c r="E1242" s="62">
        <v>0</v>
      </c>
      <c r="F1242" s="62">
        <v>18</v>
      </c>
      <c r="G1242" s="62">
        <v>0</v>
      </c>
      <c r="H1242" s="63">
        <v>0</v>
      </c>
      <c r="I1242" s="64">
        <f>SUM(B1242:H1242)</f>
        <v>18</v>
      </c>
      <c r="J1242" s="61">
        <v>0</v>
      </c>
      <c r="K1242" s="62">
        <v>0</v>
      </c>
      <c r="L1242" s="62">
        <v>0</v>
      </c>
      <c r="M1242" s="62">
        <v>0</v>
      </c>
      <c r="N1242" s="62">
        <v>1530</v>
      </c>
      <c r="O1242" s="62">
        <v>0</v>
      </c>
      <c r="P1242" s="63">
        <v>0</v>
      </c>
      <c r="Q1242" s="64">
        <f>SUM(J1242:P1242)</f>
        <v>1530</v>
      </c>
    </row>
    <row r="1243" spans="1:17" s="59" customFormat="1" ht="16.5" customHeight="1" thickBot="1">
      <c r="A1243" s="54" t="s">
        <v>62</v>
      </c>
      <c r="B1243" s="55">
        <f t="shared" ref="B1243:Q1243" si="796">SUM(B1244:B1245)</f>
        <v>1</v>
      </c>
      <c r="C1243" s="56">
        <f t="shared" si="796"/>
        <v>0</v>
      </c>
      <c r="D1243" s="56">
        <f t="shared" si="796"/>
        <v>0</v>
      </c>
      <c r="E1243" s="56">
        <f t="shared" si="796"/>
        <v>1</v>
      </c>
      <c r="F1243" s="56">
        <f t="shared" si="796"/>
        <v>1</v>
      </c>
      <c r="G1243" s="56">
        <f t="shared" si="796"/>
        <v>0</v>
      </c>
      <c r="H1243" s="57">
        <f t="shared" si="796"/>
        <v>0</v>
      </c>
      <c r="I1243" s="58">
        <f t="shared" si="796"/>
        <v>3</v>
      </c>
      <c r="J1243" s="55">
        <f t="shared" si="796"/>
        <v>155</v>
      </c>
      <c r="K1243" s="56">
        <f t="shared" si="796"/>
        <v>0</v>
      </c>
      <c r="L1243" s="56">
        <f t="shared" si="796"/>
        <v>0</v>
      </c>
      <c r="M1243" s="56">
        <f t="shared" si="796"/>
        <v>310</v>
      </c>
      <c r="N1243" s="56">
        <f t="shared" si="796"/>
        <v>310</v>
      </c>
      <c r="O1243" s="56">
        <f t="shared" si="796"/>
        <v>0</v>
      </c>
      <c r="P1243" s="57">
        <f t="shared" si="796"/>
        <v>0</v>
      </c>
      <c r="Q1243" s="58">
        <f t="shared" si="796"/>
        <v>775</v>
      </c>
    </row>
    <row r="1244" spans="1:17" ht="18.75" customHeight="1">
      <c r="A1244" s="60" t="s">
        <v>63</v>
      </c>
      <c r="B1244" s="61">
        <v>0</v>
      </c>
      <c r="C1244" s="62">
        <v>0</v>
      </c>
      <c r="D1244" s="62">
        <v>0</v>
      </c>
      <c r="E1244" s="62">
        <v>1</v>
      </c>
      <c r="F1244" s="62">
        <v>1</v>
      </c>
      <c r="G1244" s="62">
        <v>0</v>
      </c>
      <c r="H1244" s="63">
        <v>0</v>
      </c>
      <c r="I1244" s="64">
        <f>SUM(B1244:H1244)</f>
        <v>2</v>
      </c>
      <c r="J1244" s="61">
        <v>0</v>
      </c>
      <c r="K1244" s="62">
        <v>0</v>
      </c>
      <c r="L1244" s="62">
        <v>0</v>
      </c>
      <c r="M1244" s="62">
        <v>310</v>
      </c>
      <c r="N1244" s="62">
        <v>310</v>
      </c>
      <c r="O1244" s="62">
        <v>0</v>
      </c>
      <c r="P1244" s="63">
        <v>0</v>
      </c>
      <c r="Q1244" s="64">
        <f>SUM(J1244:P1244)</f>
        <v>620</v>
      </c>
    </row>
    <row r="1245" spans="1:17" ht="18.75" customHeight="1" thickBot="1">
      <c r="A1245" s="60" t="s">
        <v>64</v>
      </c>
      <c r="B1245" s="61">
        <v>1</v>
      </c>
      <c r="C1245" s="62">
        <v>0</v>
      </c>
      <c r="D1245" s="62">
        <v>0</v>
      </c>
      <c r="E1245" s="62">
        <v>0</v>
      </c>
      <c r="F1245" s="62">
        <v>0</v>
      </c>
      <c r="G1245" s="62">
        <v>0</v>
      </c>
      <c r="H1245" s="63">
        <v>0</v>
      </c>
      <c r="I1245" s="64">
        <f>SUM(B1245:H1245)</f>
        <v>1</v>
      </c>
      <c r="J1245" s="61">
        <v>155</v>
      </c>
      <c r="K1245" s="62">
        <v>0</v>
      </c>
      <c r="L1245" s="62">
        <v>0</v>
      </c>
      <c r="M1245" s="62">
        <v>0</v>
      </c>
      <c r="N1245" s="62">
        <v>0</v>
      </c>
      <c r="O1245" s="62">
        <v>0</v>
      </c>
      <c r="P1245" s="63">
        <v>0</v>
      </c>
      <c r="Q1245" s="64">
        <f>SUM(J1245:P1245)</f>
        <v>155</v>
      </c>
    </row>
    <row r="1246" spans="1:17" s="59" customFormat="1" ht="16.5" customHeight="1" thickBot="1">
      <c r="A1246" s="54" t="s">
        <v>65</v>
      </c>
      <c r="B1246" s="55">
        <f t="shared" ref="B1246:Q1246" si="797">SUM(B1247:B1248)</f>
        <v>0</v>
      </c>
      <c r="C1246" s="56">
        <f t="shared" si="797"/>
        <v>2</v>
      </c>
      <c r="D1246" s="56">
        <f t="shared" si="797"/>
        <v>0</v>
      </c>
      <c r="E1246" s="56">
        <f t="shared" si="797"/>
        <v>1</v>
      </c>
      <c r="F1246" s="56">
        <f t="shared" si="797"/>
        <v>11</v>
      </c>
      <c r="G1246" s="56">
        <f t="shared" si="797"/>
        <v>0</v>
      </c>
      <c r="H1246" s="57">
        <f t="shared" si="797"/>
        <v>0</v>
      </c>
      <c r="I1246" s="58">
        <f t="shared" si="797"/>
        <v>14</v>
      </c>
      <c r="J1246" s="55">
        <f t="shared" si="797"/>
        <v>0</v>
      </c>
      <c r="K1246" s="56">
        <f t="shared" si="797"/>
        <v>860</v>
      </c>
      <c r="L1246" s="56">
        <f t="shared" si="797"/>
        <v>0</v>
      </c>
      <c r="M1246" s="56">
        <f t="shared" si="797"/>
        <v>430</v>
      </c>
      <c r="N1246" s="56">
        <f t="shared" si="797"/>
        <v>4730</v>
      </c>
      <c r="O1246" s="56">
        <f t="shared" si="797"/>
        <v>0</v>
      </c>
      <c r="P1246" s="57">
        <f t="shared" si="797"/>
        <v>0</v>
      </c>
      <c r="Q1246" s="58">
        <f t="shared" si="797"/>
        <v>6020</v>
      </c>
    </row>
    <row r="1247" spans="1:17" ht="18" customHeight="1">
      <c r="A1247" s="60" t="s">
        <v>66</v>
      </c>
      <c r="B1247" s="61">
        <v>0</v>
      </c>
      <c r="C1247" s="62">
        <v>2</v>
      </c>
      <c r="D1247" s="62">
        <v>0</v>
      </c>
      <c r="E1247" s="62">
        <v>1</v>
      </c>
      <c r="F1247" s="62">
        <v>11</v>
      </c>
      <c r="G1247" s="62">
        <v>0</v>
      </c>
      <c r="H1247" s="63">
        <v>0</v>
      </c>
      <c r="I1247" s="64">
        <f>SUM(B1247:H1247)</f>
        <v>14</v>
      </c>
      <c r="J1247" s="61">
        <v>0</v>
      </c>
      <c r="K1247" s="62">
        <v>860</v>
      </c>
      <c r="L1247" s="62">
        <v>0</v>
      </c>
      <c r="M1247" s="62">
        <v>430</v>
      </c>
      <c r="N1247" s="62">
        <v>4730</v>
      </c>
      <c r="O1247" s="62">
        <v>0</v>
      </c>
      <c r="P1247" s="63">
        <v>0</v>
      </c>
      <c r="Q1247" s="64">
        <f>SUM(J1247:P1247)</f>
        <v>6020</v>
      </c>
    </row>
    <row r="1248" spans="1:17" ht="18" customHeight="1" thickBot="1">
      <c r="A1248" s="60" t="s">
        <v>67</v>
      </c>
      <c r="B1248" s="61">
        <v>0</v>
      </c>
      <c r="C1248" s="62">
        <v>0</v>
      </c>
      <c r="D1248" s="62">
        <v>0</v>
      </c>
      <c r="E1248" s="62">
        <v>0</v>
      </c>
      <c r="F1248" s="62">
        <v>0</v>
      </c>
      <c r="G1248" s="62">
        <v>0</v>
      </c>
      <c r="H1248" s="63">
        <v>0</v>
      </c>
      <c r="I1248" s="64">
        <f>SUM(B1248:H1248)</f>
        <v>0</v>
      </c>
      <c r="J1248" s="61">
        <v>0</v>
      </c>
      <c r="K1248" s="62">
        <v>0</v>
      </c>
      <c r="L1248" s="62">
        <v>0</v>
      </c>
      <c r="M1248" s="62">
        <v>0</v>
      </c>
      <c r="N1248" s="62">
        <v>0</v>
      </c>
      <c r="O1248" s="62">
        <v>0</v>
      </c>
      <c r="P1248" s="63">
        <v>0</v>
      </c>
      <c r="Q1248" s="64">
        <f>SUM(J1248:P1248)</f>
        <v>0</v>
      </c>
    </row>
    <row r="1249" spans="1:17" s="59" customFormat="1" ht="16.5" customHeight="1" thickBot="1">
      <c r="A1249" s="54" t="s">
        <v>68</v>
      </c>
      <c r="B1249" s="55">
        <f>SUM(B1250:B1265)</f>
        <v>8990</v>
      </c>
      <c r="C1249" s="56">
        <f t="shared" ref="C1249:Q1249" si="798">SUM(C1250:C1265)</f>
        <v>0</v>
      </c>
      <c r="D1249" s="56">
        <f t="shared" si="798"/>
        <v>269786</v>
      </c>
      <c r="E1249" s="56">
        <f t="shared" si="798"/>
        <v>88857</v>
      </c>
      <c r="F1249" s="56">
        <f t="shared" si="798"/>
        <v>59991</v>
      </c>
      <c r="G1249" s="56">
        <f t="shared" si="798"/>
        <v>6500</v>
      </c>
      <c r="H1249" s="57">
        <f t="shared" si="798"/>
        <v>11884</v>
      </c>
      <c r="I1249" s="58">
        <f t="shared" si="798"/>
        <v>446008</v>
      </c>
      <c r="J1249" s="55">
        <f t="shared" si="798"/>
        <v>33630.6</v>
      </c>
      <c r="K1249" s="56">
        <f t="shared" si="798"/>
        <v>0</v>
      </c>
      <c r="L1249" s="56">
        <f t="shared" si="798"/>
        <v>1003756.7999999998</v>
      </c>
      <c r="M1249" s="56">
        <f t="shared" si="798"/>
        <v>333152.09999999998</v>
      </c>
      <c r="N1249" s="56">
        <f t="shared" si="798"/>
        <v>185120.5</v>
      </c>
      <c r="O1249" s="56">
        <f t="shared" si="798"/>
        <v>17770</v>
      </c>
      <c r="P1249" s="57">
        <f t="shared" si="798"/>
        <v>40256.899999999994</v>
      </c>
      <c r="Q1249" s="58">
        <f t="shared" si="798"/>
        <v>1613686.8999999994</v>
      </c>
    </row>
    <row r="1250" spans="1:17" ht="15.75" customHeight="1">
      <c r="A1250" s="60" t="s">
        <v>69</v>
      </c>
      <c r="B1250" s="61">
        <v>0</v>
      </c>
      <c r="C1250" s="62">
        <v>0</v>
      </c>
      <c r="D1250" s="62">
        <v>0</v>
      </c>
      <c r="E1250" s="62">
        <v>0</v>
      </c>
      <c r="F1250" s="62">
        <v>0</v>
      </c>
      <c r="G1250" s="62">
        <v>0</v>
      </c>
      <c r="H1250" s="63">
        <v>0</v>
      </c>
      <c r="I1250" s="64">
        <f t="shared" ref="I1250:I1265" si="799">SUM(B1250:H1250)</f>
        <v>0</v>
      </c>
      <c r="J1250" s="61">
        <v>0</v>
      </c>
      <c r="K1250" s="62">
        <v>0</v>
      </c>
      <c r="L1250" s="62">
        <v>0</v>
      </c>
      <c r="M1250" s="62">
        <v>0</v>
      </c>
      <c r="N1250" s="62">
        <v>0</v>
      </c>
      <c r="O1250" s="62">
        <v>0</v>
      </c>
      <c r="P1250" s="63">
        <v>0</v>
      </c>
      <c r="Q1250" s="64">
        <f t="shared" ref="Q1250:Q1265" si="800">SUM(J1250:P1250)</f>
        <v>0</v>
      </c>
    </row>
    <row r="1251" spans="1:17" ht="15.75" customHeight="1">
      <c r="A1251" s="60" t="s">
        <v>70</v>
      </c>
      <c r="B1251" s="61">
        <v>5632</v>
      </c>
      <c r="C1251" s="62">
        <v>0</v>
      </c>
      <c r="D1251" s="62">
        <f>166609+21</f>
        <v>166630</v>
      </c>
      <c r="E1251" s="62">
        <v>58415</v>
      </c>
      <c r="F1251" s="62">
        <v>25883</v>
      </c>
      <c r="G1251" s="62">
        <v>2700</v>
      </c>
      <c r="H1251" s="63">
        <v>7059</v>
      </c>
      <c r="I1251" s="64">
        <f t="shared" si="799"/>
        <v>266319</v>
      </c>
      <c r="J1251" s="61">
        <v>25907.199999999997</v>
      </c>
      <c r="K1251" s="62">
        <v>0</v>
      </c>
      <c r="L1251" s="62">
        <v>766497.99999999988</v>
      </c>
      <c r="M1251" s="62">
        <v>268709</v>
      </c>
      <c r="N1251" s="62">
        <v>119061.79999999999</v>
      </c>
      <c r="O1251" s="62">
        <v>12419.999999999998</v>
      </c>
      <c r="P1251" s="63">
        <v>32471.399999999998</v>
      </c>
      <c r="Q1251" s="64">
        <f t="shared" si="800"/>
        <v>1225067.3999999997</v>
      </c>
    </row>
    <row r="1252" spans="1:17" ht="15.75" customHeight="1">
      <c r="A1252" s="60" t="s">
        <v>71</v>
      </c>
      <c r="B1252" s="61">
        <v>3358</v>
      </c>
      <c r="C1252" s="62">
        <v>0</v>
      </c>
      <c r="D1252" s="62">
        <f>103143+13</f>
        <v>103156</v>
      </c>
      <c r="E1252" s="62">
        <v>26382</v>
      </c>
      <c r="F1252" s="62">
        <v>25620</v>
      </c>
      <c r="G1252" s="62">
        <v>1700</v>
      </c>
      <c r="H1252" s="63">
        <v>2411</v>
      </c>
      <c r="I1252" s="64">
        <f t="shared" si="799"/>
        <v>162627</v>
      </c>
      <c r="J1252" s="61">
        <v>7723.4</v>
      </c>
      <c r="K1252" s="62">
        <v>0</v>
      </c>
      <c r="L1252" s="62">
        <v>237258.8</v>
      </c>
      <c r="M1252" s="62">
        <v>60678.6</v>
      </c>
      <c r="N1252" s="62">
        <v>58925.999999999993</v>
      </c>
      <c r="O1252" s="62">
        <v>3909.9999999999995</v>
      </c>
      <c r="P1252" s="63">
        <v>5545.2999999999993</v>
      </c>
      <c r="Q1252" s="64">
        <f t="shared" si="800"/>
        <v>374042.1</v>
      </c>
    </row>
    <row r="1253" spans="1:17" ht="15.75" customHeight="1">
      <c r="A1253" s="60" t="s">
        <v>72</v>
      </c>
      <c r="B1253" s="61">
        <v>0</v>
      </c>
      <c r="C1253" s="62">
        <v>0</v>
      </c>
      <c r="D1253" s="62">
        <v>0</v>
      </c>
      <c r="E1253" s="62">
        <v>8</v>
      </c>
      <c r="F1253" s="62">
        <v>1</v>
      </c>
      <c r="G1253" s="62">
        <v>0</v>
      </c>
      <c r="H1253" s="63">
        <v>0</v>
      </c>
      <c r="I1253" s="64">
        <f t="shared" si="799"/>
        <v>9</v>
      </c>
      <c r="J1253" s="61">
        <v>0</v>
      </c>
      <c r="K1253" s="62">
        <v>0</v>
      </c>
      <c r="L1253" s="62">
        <v>0</v>
      </c>
      <c r="M1253" s="62">
        <v>64</v>
      </c>
      <c r="N1253" s="62">
        <v>8</v>
      </c>
      <c r="O1253" s="62">
        <v>0</v>
      </c>
      <c r="P1253" s="63">
        <v>0</v>
      </c>
      <c r="Q1253" s="64">
        <f t="shared" si="800"/>
        <v>72</v>
      </c>
    </row>
    <row r="1254" spans="1:17" ht="15.75" customHeight="1">
      <c r="A1254" s="60" t="s">
        <v>73</v>
      </c>
      <c r="B1254" s="61">
        <v>0</v>
      </c>
      <c r="C1254" s="62">
        <v>0</v>
      </c>
      <c r="D1254" s="62">
        <v>0</v>
      </c>
      <c r="E1254" s="62">
        <v>5</v>
      </c>
      <c r="F1254" s="62">
        <v>1</v>
      </c>
      <c r="G1254" s="62">
        <v>0</v>
      </c>
      <c r="H1254" s="63">
        <v>0</v>
      </c>
      <c r="I1254" s="64">
        <f t="shared" si="799"/>
        <v>6</v>
      </c>
      <c r="J1254" s="61">
        <v>0</v>
      </c>
      <c r="K1254" s="62">
        <v>0</v>
      </c>
      <c r="L1254" s="62">
        <v>0</v>
      </c>
      <c r="M1254" s="62">
        <v>30</v>
      </c>
      <c r="N1254" s="62">
        <v>6</v>
      </c>
      <c r="O1254" s="62">
        <v>0</v>
      </c>
      <c r="P1254" s="63">
        <v>0</v>
      </c>
      <c r="Q1254" s="64">
        <f t="shared" si="800"/>
        <v>36</v>
      </c>
    </row>
    <row r="1255" spans="1:17" ht="15.75" customHeight="1">
      <c r="A1255" s="60" t="s">
        <v>74</v>
      </c>
      <c r="B1255" s="61">
        <v>0</v>
      </c>
      <c r="C1255" s="62">
        <v>0</v>
      </c>
      <c r="D1255" s="62">
        <v>0</v>
      </c>
      <c r="E1255" s="62">
        <v>39</v>
      </c>
      <c r="F1255" s="62">
        <v>17</v>
      </c>
      <c r="G1255" s="62">
        <v>0</v>
      </c>
      <c r="H1255" s="63">
        <v>0</v>
      </c>
      <c r="I1255" s="64">
        <f t="shared" si="799"/>
        <v>56</v>
      </c>
      <c r="J1255" s="61">
        <v>0</v>
      </c>
      <c r="K1255" s="62">
        <v>0</v>
      </c>
      <c r="L1255" s="62">
        <v>0</v>
      </c>
      <c r="M1255" s="62">
        <v>156</v>
      </c>
      <c r="N1255" s="62">
        <v>68</v>
      </c>
      <c r="O1255" s="62">
        <v>0</v>
      </c>
      <c r="P1255" s="63">
        <v>0</v>
      </c>
      <c r="Q1255" s="64">
        <f t="shared" si="800"/>
        <v>224</v>
      </c>
    </row>
    <row r="1256" spans="1:17" ht="15.75" customHeight="1">
      <c r="A1256" s="60" t="s">
        <v>75</v>
      </c>
      <c r="B1256" s="61">
        <v>0</v>
      </c>
      <c r="C1256" s="62">
        <v>0</v>
      </c>
      <c r="D1256" s="62">
        <v>0</v>
      </c>
      <c r="E1256" s="62">
        <v>5</v>
      </c>
      <c r="F1256" s="62">
        <v>3</v>
      </c>
      <c r="G1256" s="62">
        <v>0</v>
      </c>
      <c r="H1256" s="63">
        <v>0</v>
      </c>
      <c r="I1256" s="64">
        <f t="shared" si="799"/>
        <v>8</v>
      </c>
      <c r="J1256" s="61">
        <v>0</v>
      </c>
      <c r="K1256" s="62">
        <v>0</v>
      </c>
      <c r="L1256" s="62">
        <v>0</v>
      </c>
      <c r="M1256" s="62">
        <v>15</v>
      </c>
      <c r="N1256" s="62">
        <v>9</v>
      </c>
      <c r="O1256" s="62">
        <v>0</v>
      </c>
      <c r="P1256" s="63">
        <v>0</v>
      </c>
      <c r="Q1256" s="64">
        <f t="shared" si="800"/>
        <v>24</v>
      </c>
    </row>
    <row r="1257" spans="1:17" ht="15.75" customHeight="1">
      <c r="A1257" s="60" t="s">
        <v>76</v>
      </c>
      <c r="B1257" s="61">
        <v>0</v>
      </c>
      <c r="C1257" s="62">
        <v>0</v>
      </c>
      <c r="D1257" s="62">
        <v>0</v>
      </c>
      <c r="E1257" s="62">
        <v>46</v>
      </c>
      <c r="F1257" s="62">
        <v>110</v>
      </c>
      <c r="G1257" s="62">
        <v>0</v>
      </c>
      <c r="H1257" s="63">
        <v>0</v>
      </c>
      <c r="I1257" s="64">
        <f t="shared" si="799"/>
        <v>156</v>
      </c>
      <c r="J1257" s="61">
        <v>0</v>
      </c>
      <c r="K1257" s="62">
        <v>0</v>
      </c>
      <c r="L1257" s="62">
        <v>0</v>
      </c>
      <c r="M1257" s="62">
        <v>92</v>
      </c>
      <c r="N1257" s="62">
        <v>220</v>
      </c>
      <c r="O1257" s="62">
        <v>0</v>
      </c>
      <c r="P1257" s="63">
        <v>0</v>
      </c>
      <c r="Q1257" s="64">
        <f t="shared" si="800"/>
        <v>312</v>
      </c>
    </row>
    <row r="1258" spans="1:17" ht="15.75" customHeight="1">
      <c r="A1258" s="60" t="s">
        <v>77</v>
      </c>
      <c r="B1258" s="61">
        <v>0</v>
      </c>
      <c r="C1258" s="62">
        <v>0</v>
      </c>
      <c r="D1258" s="62">
        <v>0</v>
      </c>
      <c r="E1258" s="62">
        <v>1380</v>
      </c>
      <c r="F1258" s="62">
        <v>1952</v>
      </c>
      <c r="G1258" s="62">
        <v>300</v>
      </c>
      <c r="H1258" s="63">
        <v>1461</v>
      </c>
      <c r="I1258" s="64">
        <f t="shared" si="799"/>
        <v>5093</v>
      </c>
      <c r="J1258" s="61">
        <v>0</v>
      </c>
      <c r="K1258" s="62">
        <v>0</v>
      </c>
      <c r="L1258" s="62">
        <v>0</v>
      </c>
      <c r="M1258" s="62">
        <v>1656</v>
      </c>
      <c r="N1258" s="62">
        <v>2342.4</v>
      </c>
      <c r="O1258" s="62">
        <v>360</v>
      </c>
      <c r="P1258" s="63">
        <v>1753.2</v>
      </c>
      <c r="Q1258" s="64">
        <f t="shared" si="800"/>
        <v>6111.5999999999995</v>
      </c>
    </row>
    <row r="1259" spans="1:17" ht="15.75" customHeight="1">
      <c r="A1259" s="60" t="s">
        <v>78</v>
      </c>
      <c r="B1259" s="61">
        <v>0</v>
      </c>
      <c r="C1259" s="62">
        <v>0</v>
      </c>
      <c r="D1259" s="62">
        <v>0</v>
      </c>
      <c r="E1259" s="62">
        <v>592</v>
      </c>
      <c r="F1259" s="62">
        <v>1601</v>
      </c>
      <c r="G1259" s="62">
        <v>0</v>
      </c>
      <c r="H1259" s="63">
        <v>0</v>
      </c>
      <c r="I1259" s="64">
        <f t="shared" si="799"/>
        <v>2193</v>
      </c>
      <c r="J1259" s="61">
        <v>0</v>
      </c>
      <c r="K1259" s="62">
        <v>0</v>
      </c>
      <c r="L1259" s="62">
        <v>0</v>
      </c>
      <c r="M1259" s="62">
        <v>592</v>
      </c>
      <c r="N1259" s="62">
        <v>1601</v>
      </c>
      <c r="O1259" s="62">
        <v>0</v>
      </c>
      <c r="P1259" s="63">
        <v>0</v>
      </c>
      <c r="Q1259" s="64">
        <f t="shared" si="800"/>
        <v>2193</v>
      </c>
    </row>
    <row r="1260" spans="1:17" ht="15.75" customHeight="1">
      <c r="A1260" s="60" t="s">
        <v>79</v>
      </c>
      <c r="B1260" s="61">
        <v>0</v>
      </c>
      <c r="C1260" s="62">
        <v>0</v>
      </c>
      <c r="D1260" s="62">
        <v>0</v>
      </c>
      <c r="E1260" s="62">
        <v>556</v>
      </c>
      <c r="F1260" s="62">
        <v>1044</v>
      </c>
      <c r="G1260" s="62">
        <v>0</v>
      </c>
      <c r="H1260" s="63">
        <v>0</v>
      </c>
      <c r="I1260" s="64">
        <f t="shared" si="799"/>
        <v>1600</v>
      </c>
      <c r="J1260" s="61">
        <v>0</v>
      </c>
      <c r="K1260" s="62">
        <v>0</v>
      </c>
      <c r="L1260" s="62">
        <v>0</v>
      </c>
      <c r="M1260" s="62">
        <v>444.8</v>
      </c>
      <c r="N1260" s="62">
        <v>835.2</v>
      </c>
      <c r="O1260" s="62">
        <v>0</v>
      </c>
      <c r="P1260" s="63">
        <v>0</v>
      </c>
      <c r="Q1260" s="64">
        <f t="shared" si="800"/>
        <v>1280</v>
      </c>
    </row>
    <row r="1261" spans="1:17" ht="15.75" customHeight="1">
      <c r="A1261" s="45" t="s">
        <v>80</v>
      </c>
      <c r="B1261" s="61">
        <v>0</v>
      </c>
      <c r="C1261" s="62">
        <v>0</v>
      </c>
      <c r="D1261" s="62">
        <v>0</v>
      </c>
      <c r="E1261" s="62">
        <v>558</v>
      </c>
      <c r="F1261" s="62">
        <v>2260</v>
      </c>
      <c r="G1261" s="62">
        <v>1800</v>
      </c>
      <c r="H1261" s="63">
        <v>741</v>
      </c>
      <c r="I1261" s="64">
        <f t="shared" si="799"/>
        <v>5359</v>
      </c>
      <c r="J1261" s="61">
        <v>0</v>
      </c>
      <c r="K1261" s="62">
        <v>0</v>
      </c>
      <c r="L1261" s="62">
        <v>0</v>
      </c>
      <c r="M1261" s="62">
        <v>334.8</v>
      </c>
      <c r="N1261" s="62">
        <v>1356</v>
      </c>
      <c r="O1261" s="62">
        <v>1080</v>
      </c>
      <c r="P1261" s="63">
        <v>444.59999999999997</v>
      </c>
      <c r="Q1261" s="64">
        <f t="shared" si="800"/>
        <v>3215.4</v>
      </c>
    </row>
    <row r="1262" spans="1:17" ht="15.75" customHeight="1">
      <c r="A1262" s="65" t="s">
        <v>81</v>
      </c>
      <c r="B1262" s="61">
        <v>0</v>
      </c>
      <c r="C1262" s="62">
        <v>0</v>
      </c>
      <c r="D1262" s="62">
        <v>0</v>
      </c>
      <c r="E1262" s="62">
        <v>315</v>
      </c>
      <c r="F1262" s="62">
        <v>875</v>
      </c>
      <c r="G1262" s="62">
        <v>0</v>
      </c>
      <c r="H1262" s="63">
        <v>0</v>
      </c>
      <c r="I1262" s="64">
        <f t="shared" si="799"/>
        <v>1190</v>
      </c>
      <c r="J1262" s="61">
        <v>0</v>
      </c>
      <c r="K1262" s="62">
        <v>0</v>
      </c>
      <c r="L1262" s="62">
        <v>0</v>
      </c>
      <c r="M1262" s="62">
        <v>157.5</v>
      </c>
      <c r="N1262" s="62">
        <v>437.5</v>
      </c>
      <c r="O1262" s="62">
        <v>0</v>
      </c>
      <c r="P1262" s="63">
        <v>0</v>
      </c>
      <c r="Q1262" s="64">
        <f t="shared" si="800"/>
        <v>595</v>
      </c>
    </row>
    <row r="1263" spans="1:17" ht="15.75" customHeight="1">
      <c r="A1263" s="65" t="s">
        <v>82</v>
      </c>
      <c r="B1263" s="61">
        <v>0</v>
      </c>
      <c r="C1263" s="62">
        <v>0</v>
      </c>
      <c r="D1263" s="62">
        <v>0</v>
      </c>
      <c r="E1263" s="62">
        <v>556</v>
      </c>
      <c r="F1263" s="62">
        <v>624</v>
      </c>
      <c r="G1263" s="62">
        <v>0</v>
      </c>
      <c r="H1263" s="63">
        <v>0</v>
      </c>
      <c r="I1263" s="64">
        <f t="shared" si="799"/>
        <v>1180</v>
      </c>
      <c r="J1263" s="61">
        <v>0</v>
      </c>
      <c r="K1263" s="62">
        <v>0</v>
      </c>
      <c r="L1263" s="62">
        <v>0</v>
      </c>
      <c r="M1263" s="62">
        <v>222.4</v>
      </c>
      <c r="N1263" s="62">
        <v>249.60000000000002</v>
      </c>
      <c r="O1263" s="62">
        <v>0</v>
      </c>
      <c r="P1263" s="63">
        <v>0</v>
      </c>
      <c r="Q1263" s="64">
        <f t="shared" si="800"/>
        <v>472</v>
      </c>
    </row>
    <row r="1264" spans="1:17" ht="15.75" customHeight="1">
      <c r="A1264" s="45" t="s">
        <v>83</v>
      </c>
      <c r="B1264" s="61">
        <v>0</v>
      </c>
      <c r="C1264" s="62">
        <v>0</v>
      </c>
      <c r="D1264" s="62">
        <v>0</v>
      </c>
      <c r="E1264" s="62">
        <v>0</v>
      </c>
      <c r="F1264" s="62">
        <v>0</v>
      </c>
      <c r="G1264" s="62">
        <v>0</v>
      </c>
      <c r="H1264" s="63">
        <v>0</v>
      </c>
      <c r="I1264" s="64">
        <f t="shared" si="799"/>
        <v>0</v>
      </c>
      <c r="J1264" s="61">
        <v>0</v>
      </c>
      <c r="K1264" s="62">
        <v>0</v>
      </c>
      <c r="L1264" s="62">
        <v>0</v>
      </c>
      <c r="M1264" s="62">
        <v>0</v>
      </c>
      <c r="N1264" s="62">
        <v>0</v>
      </c>
      <c r="O1264" s="62">
        <v>0</v>
      </c>
      <c r="P1264" s="63">
        <v>0</v>
      </c>
      <c r="Q1264" s="64">
        <f t="shared" si="800"/>
        <v>0</v>
      </c>
    </row>
    <row r="1265" spans="1:17" ht="15.75" customHeight="1" thickBot="1">
      <c r="A1265" s="45" t="s">
        <v>84</v>
      </c>
      <c r="B1265" s="61">
        <v>0</v>
      </c>
      <c r="C1265" s="62">
        <v>0</v>
      </c>
      <c r="D1265" s="62">
        <v>0</v>
      </c>
      <c r="E1265" s="62">
        <v>0</v>
      </c>
      <c r="F1265" s="62">
        <v>0</v>
      </c>
      <c r="G1265" s="62">
        <v>0</v>
      </c>
      <c r="H1265" s="63">
        <v>212</v>
      </c>
      <c r="I1265" s="64">
        <f t="shared" si="799"/>
        <v>212</v>
      </c>
      <c r="J1265" s="61">
        <v>0</v>
      </c>
      <c r="K1265" s="62">
        <v>0</v>
      </c>
      <c r="L1265" s="62">
        <v>0</v>
      </c>
      <c r="M1265" s="62">
        <v>0</v>
      </c>
      <c r="N1265" s="62">
        <v>0</v>
      </c>
      <c r="O1265" s="62">
        <v>0</v>
      </c>
      <c r="P1265" s="63">
        <v>42.400000000000006</v>
      </c>
      <c r="Q1265" s="64">
        <f t="shared" si="800"/>
        <v>42.400000000000006</v>
      </c>
    </row>
    <row r="1266" spans="1:17" s="59" customFormat="1" ht="16.5" customHeight="1" thickBot="1">
      <c r="A1266" s="54" t="s">
        <v>85</v>
      </c>
      <c r="B1266" s="55">
        <f t="shared" ref="B1266:Q1266" si="801">SUM(B1267:B1268)</f>
        <v>0</v>
      </c>
      <c r="C1266" s="56">
        <f t="shared" si="801"/>
        <v>0</v>
      </c>
      <c r="D1266" s="56">
        <f t="shared" si="801"/>
        <v>4</v>
      </c>
      <c r="E1266" s="56">
        <f t="shared" si="801"/>
        <v>7</v>
      </c>
      <c r="F1266" s="56">
        <f t="shared" si="801"/>
        <v>0</v>
      </c>
      <c r="G1266" s="56">
        <f t="shared" si="801"/>
        <v>0</v>
      </c>
      <c r="H1266" s="57">
        <f t="shared" si="801"/>
        <v>0</v>
      </c>
      <c r="I1266" s="58">
        <f t="shared" si="801"/>
        <v>11</v>
      </c>
      <c r="J1266" s="55">
        <f t="shared" si="801"/>
        <v>0</v>
      </c>
      <c r="K1266" s="56">
        <f t="shared" si="801"/>
        <v>0</v>
      </c>
      <c r="L1266" s="56">
        <f t="shared" si="801"/>
        <v>110</v>
      </c>
      <c r="M1266" s="56">
        <f t="shared" si="801"/>
        <v>264</v>
      </c>
      <c r="N1266" s="56">
        <f t="shared" si="801"/>
        <v>0</v>
      </c>
      <c r="O1266" s="56">
        <f t="shared" si="801"/>
        <v>0</v>
      </c>
      <c r="P1266" s="57">
        <f t="shared" si="801"/>
        <v>0</v>
      </c>
      <c r="Q1266" s="58">
        <f t="shared" si="801"/>
        <v>374</v>
      </c>
    </row>
    <row r="1267" spans="1:17" ht="15.75" customHeight="1">
      <c r="A1267" s="45" t="s">
        <v>86</v>
      </c>
      <c r="B1267" s="61">
        <v>0</v>
      </c>
      <c r="C1267" s="62">
        <v>0</v>
      </c>
      <c r="D1267" s="62">
        <v>1</v>
      </c>
      <c r="E1267" s="62">
        <v>5</v>
      </c>
      <c r="F1267" s="62">
        <v>0</v>
      </c>
      <c r="G1267" s="62">
        <v>0</v>
      </c>
      <c r="H1267" s="63">
        <v>0</v>
      </c>
      <c r="I1267" s="64">
        <f>SUM(B1267:H1267)</f>
        <v>6</v>
      </c>
      <c r="J1267" s="61">
        <v>0</v>
      </c>
      <c r="K1267" s="62">
        <v>0</v>
      </c>
      <c r="L1267" s="62">
        <v>44</v>
      </c>
      <c r="M1267" s="62">
        <v>220</v>
      </c>
      <c r="N1267" s="62">
        <v>0</v>
      </c>
      <c r="O1267" s="62">
        <v>0</v>
      </c>
      <c r="P1267" s="63">
        <v>0</v>
      </c>
      <c r="Q1267" s="64">
        <f>SUM(J1267:P1267)</f>
        <v>264</v>
      </c>
    </row>
    <row r="1268" spans="1:17" ht="15.75" customHeight="1" thickBot="1">
      <c r="A1268" s="45" t="s">
        <v>87</v>
      </c>
      <c r="B1268" s="61">
        <v>0</v>
      </c>
      <c r="C1268" s="62">
        <v>0</v>
      </c>
      <c r="D1268" s="62">
        <v>3</v>
      </c>
      <c r="E1268" s="62">
        <v>2</v>
      </c>
      <c r="F1268" s="62">
        <v>0</v>
      </c>
      <c r="G1268" s="62">
        <v>0</v>
      </c>
      <c r="H1268" s="63">
        <v>0</v>
      </c>
      <c r="I1268" s="64">
        <f>SUM(B1268:H1268)</f>
        <v>5</v>
      </c>
      <c r="J1268" s="61">
        <v>0</v>
      </c>
      <c r="K1268" s="62">
        <v>0</v>
      </c>
      <c r="L1268" s="62">
        <v>66</v>
      </c>
      <c r="M1268" s="62">
        <v>44</v>
      </c>
      <c r="N1268" s="62">
        <v>0</v>
      </c>
      <c r="O1268" s="62">
        <v>0</v>
      </c>
      <c r="P1268" s="63">
        <v>0</v>
      </c>
      <c r="Q1268" s="64">
        <f>SUM(J1268:P1268)</f>
        <v>110</v>
      </c>
    </row>
    <row r="1269" spans="1:17" s="59" customFormat="1" ht="16.5" customHeight="1" thickBot="1">
      <c r="A1269" s="54" t="s">
        <v>88</v>
      </c>
      <c r="B1269" s="55">
        <f>SUM(B1270:B1285)</f>
        <v>76661</v>
      </c>
      <c r="C1269" s="55">
        <f t="shared" ref="C1269:Q1269" si="802">SUM(C1270:C1285)</f>
        <v>0</v>
      </c>
      <c r="D1269" s="55">
        <f t="shared" si="802"/>
        <v>910644</v>
      </c>
      <c r="E1269" s="55">
        <f t="shared" si="802"/>
        <v>218101</v>
      </c>
      <c r="F1269" s="55">
        <f t="shared" si="802"/>
        <v>33531</v>
      </c>
      <c r="G1269" s="55">
        <f t="shared" si="802"/>
        <v>1400</v>
      </c>
      <c r="H1269" s="110">
        <f t="shared" si="802"/>
        <v>1965</v>
      </c>
      <c r="I1269" s="58">
        <f t="shared" si="802"/>
        <v>1242302</v>
      </c>
      <c r="J1269" s="55">
        <f t="shared" si="802"/>
        <v>246253.00000000003</v>
      </c>
      <c r="K1269" s="55">
        <f t="shared" si="802"/>
        <v>0</v>
      </c>
      <c r="L1269" s="55">
        <f t="shared" si="802"/>
        <v>2718820.4999999995</v>
      </c>
      <c r="M1269" s="55">
        <f t="shared" si="802"/>
        <v>761130.9</v>
      </c>
      <c r="N1269" s="55">
        <f t="shared" si="802"/>
        <v>126794.9</v>
      </c>
      <c r="O1269" s="55">
        <f t="shared" si="802"/>
        <v>3600</v>
      </c>
      <c r="P1269" s="55">
        <f t="shared" si="802"/>
        <v>6525.6</v>
      </c>
      <c r="Q1269" s="55">
        <f t="shared" si="802"/>
        <v>3863124.9</v>
      </c>
    </row>
    <row r="1270" spans="1:17" ht="15" customHeight="1">
      <c r="A1270" s="66" t="s">
        <v>89</v>
      </c>
      <c r="B1270" s="61">
        <v>24826</v>
      </c>
      <c r="C1270" s="62"/>
      <c r="D1270" s="62">
        <f>363909+35</f>
        <v>363944</v>
      </c>
      <c r="E1270" s="62">
        <v>77042</v>
      </c>
      <c r="F1270" s="62">
        <v>10015</v>
      </c>
      <c r="G1270" s="62">
        <v>300</v>
      </c>
      <c r="H1270" s="63">
        <v>315</v>
      </c>
      <c r="I1270" s="64">
        <f t="shared" ref="I1270:I1285" si="803">SUM(B1270:H1270)</f>
        <v>476442</v>
      </c>
      <c r="J1270" s="61">
        <v>79443.200000000012</v>
      </c>
      <c r="K1270" s="62">
        <v>0</v>
      </c>
      <c r="L1270" s="62">
        <v>1164620.8</v>
      </c>
      <c r="M1270" s="62">
        <v>246534.40000000002</v>
      </c>
      <c r="N1270" s="62">
        <v>32048</v>
      </c>
      <c r="O1270" s="62">
        <v>960</v>
      </c>
      <c r="P1270" s="63">
        <v>1008</v>
      </c>
      <c r="Q1270" s="64">
        <f t="shared" ref="Q1270:Q1285" si="804">SUM(J1270:P1270)</f>
        <v>1524614.4</v>
      </c>
    </row>
    <row r="1271" spans="1:17" ht="15" customHeight="1">
      <c r="A1271" s="45" t="s">
        <v>90</v>
      </c>
      <c r="B1271" s="61">
        <v>17299</v>
      </c>
      <c r="C1271" s="62"/>
      <c r="D1271" s="62">
        <f>264959+26</f>
        <v>264985</v>
      </c>
      <c r="E1271" s="62">
        <v>36400</v>
      </c>
      <c r="F1271" s="62">
        <v>6424</v>
      </c>
      <c r="G1271" s="62">
        <v>400</v>
      </c>
      <c r="H1271" s="63">
        <v>271</v>
      </c>
      <c r="I1271" s="64">
        <f t="shared" si="803"/>
        <v>325779</v>
      </c>
      <c r="J1271" s="61">
        <v>27678.400000000001</v>
      </c>
      <c r="K1271" s="62">
        <v>0</v>
      </c>
      <c r="L1271" s="62">
        <v>423976</v>
      </c>
      <c r="M1271" s="62">
        <v>58240</v>
      </c>
      <c r="N1271" s="62">
        <v>10278.400000000001</v>
      </c>
      <c r="O1271" s="62">
        <v>640</v>
      </c>
      <c r="P1271" s="63">
        <v>433.6</v>
      </c>
      <c r="Q1271" s="64">
        <f t="shared" si="804"/>
        <v>521246.4</v>
      </c>
    </row>
    <row r="1272" spans="1:17" ht="15" customHeight="1">
      <c r="A1272" s="66" t="s">
        <v>91</v>
      </c>
      <c r="B1272" s="61">
        <v>16649</v>
      </c>
      <c r="C1272" s="62"/>
      <c r="D1272" s="62">
        <f>139157+18</f>
        <v>139175</v>
      </c>
      <c r="E1272" s="62">
        <v>61779</v>
      </c>
      <c r="F1272" s="62">
        <v>8448</v>
      </c>
      <c r="G1272" s="62">
        <v>300</v>
      </c>
      <c r="H1272" s="63">
        <v>1163</v>
      </c>
      <c r="I1272" s="64">
        <f t="shared" si="803"/>
        <v>227514</v>
      </c>
      <c r="J1272" s="61">
        <v>66596</v>
      </c>
      <c r="K1272" s="62">
        <v>0</v>
      </c>
      <c r="L1272" s="62">
        <v>556700</v>
      </c>
      <c r="M1272" s="62">
        <v>247116</v>
      </c>
      <c r="N1272" s="62">
        <v>33792</v>
      </c>
      <c r="O1272" s="62">
        <v>1200</v>
      </c>
      <c r="P1272" s="63">
        <v>4652</v>
      </c>
      <c r="Q1272" s="64">
        <f t="shared" si="804"/>
        <v>910056</v>
      </c>
    </row>
    <row r="1273" spans="1:17" ht="15" customHeight="1">
      <c r="A1273" s="45" t="s">
        <v>92</v>
      </c>
      <c r="B1273" s="61">
        <v>10034</v>
      </c>
      <c r="C1273" s="62"/>
      <c r="D1273" s="62">
        <f>79521+14</f>
        <v>79535</v>
      </c>
      <c r="E1273" s="62">
        <v>25174</v>
      </c>
      <c r="F1273" s="62">
        <v>4753</v>
      </c>
      <c r="G1273" s="62">
        <v>400</v>
      </c>
      <c r="H1273" s="63">
        <v>216</v>
      </c>
      <c r="I1273" s="64">
        <f t="shared" si="803"/>
        <v>120112</v>
      </c>
      <c r="J1273" s="61">
        <v>20068</v>
      </c>
      <c r="K1273" s="62">
        <v>0</v>
      </c>
      <c r="L1273" s="62">
        <v>159070</v>
      </c>
      <c r="M1273" s="62">
        <v>50348</v>
      </c>
      <c r="N1273" s="62">
        <v>9506</v>
      </c>
      <c r="O1273" s="62">
        <v>800</v>
      </c>
      <c r="P1273" s="63">
        <v>432</v>
      </c>
      <c r="Q1273" s="64">
        <f t="shared" si="804"/>
        <v>240224</v>
      </c>
    </row>
    <row r="1274" spans="1:17" ht="15" customHeight="1">
      <c r="A1274" s="45" t="s">
        <v>93</v>
      </c>
      <c r="B1274" s="61">
        <v>3171</v>
      </c>
      <c r="C1274" s="62"/>
      <c r="D1274" s="62">
        <f>26604+3</f>
        <v>26607</v>
      </c>
      <c r="E1274" s="62">
        <v>5772</v>
      </c>
      <c r="F1274" s="62">
        <v>737</v>
      </c>
      <c r="G1274" s="62"/>
      <c r="H1274" s="63"/>
      <c r="I1274" s="64">
        <f t="shared" si="803"/>
        <v>36287</v>
      </c>
      <c r="J1274" s="61">
        <v>16489.2</v>
      </c>
      <c r="K1274" s="62">
        <v>0</v>
      </c>
      <c r="L1274" s="62">
        <v>138356.4</v>
      </c>
      <c r="M1274" s="62">
        <v>30014.400000000001</v>
      </c>
      <c r="N1274" s="62">
        <v>3832.4</v>
      </c>
      <c r="O1274" s="62">
        <v>0</v>
      </c>
      <c r="P1274" s="63">
        <v>0</v>
      </c>
      <c r="Q1274" s="64">
        <f t="shared" si="804"/>
        <v>188692.4</v>
      </c>
    </row>
    <row r="1275" spans="1:17" ht="15" customHeight="1">
      <c r="A1275" s="45" t="s">
        <v>94</v>
      </c>
      <c r="B1275" s="61">
        <v>1927</v>
      </c>
      <c r="C1275" s="62"/>
      <c r="D1275" s="62">
        <f>15601+2</f>
        <v>15603</v>
      </c>
      <c r="E1275" s="62">
        <v>2661</v>
      </c>
      <c r="F1275" s="62">
        <v>276</v>
      </c>
      <c r="G1275" s="62"/>
      <c r="H1275" s="63"/>
      <c r="I1275" s="64">
        <f t="shared" si="803"/>
        <v>20467</v>
      </c>
      <c r="J1275" s="61">
        <v>5010.2</v>
      </c>
      <c r="K1275" s="62">
        <v>0</v>
      </c>
      <c r="L1275" s="62">
        <v>40567.800000000003</v>
      </c>
      <c r="M1275" s="62">
        <v>6918.6</v>
      </c>
      <c r="N1275" s="62">
        <v>717.6</v>
      </c>
      <c r="O1275" s="62">
        <v>0</v>
      </c>
      <c r="P1275" s="63">
        <v>0</v>
      </c>
      <c r="Q1275" s="64">
        <f t="shared" si="804"/>
        <v>53214.2</v>
      </c>
    </row>
    <row r="1276" spans="1:17" ht="15" customHeight="1">
      <c r="A1276" s="45" t="s">
        <v>95</v>
      </c>
      <c r="B1276" s="61">
        <v>272</v>
      </c>
      <c r="C1276" s="62"/>
      <c r="D1276" s="62">
        <f>2151+1</f>
        <v>2152</v>
      </c>
      <c r="E1276" s="62">
        <v>551</v>
      </c>
      <c r="F1276" s="62">
        <v>61</v>
      </c>
      <c r="G1276" s="62"/>
      <c r="H1276" s="63"/>
      <c r="I1276" s="64">
        <f t="shared" si="803"/>
        <v>3036</v>
      </c>
      <c r="J1276" s="61">
        <v>1904</v>
      </c>
      <c r="K1276" s="62">
        <v>0</v>
      </c>
      <c r="L1276" s="62">
        <v>15064</v>
      </c>
      <c r="M1276" s="62">
        <v>3857</v>
      </c>
      <c r="N1276" s="62">
        <v>427</v>
      </c>
      <c r="O1276" s="62">
        <v>0</v>
      </c>
      <c r="P1276" s="63">
        <v>0</v>
      </c>
      <c r="Q1276" s="64">
        <f t="shared" si="804"/>
        <v>21252</v>
      </c>
    </row>
    <row r="1277" spans="1:17" ht="15" customHeight="1">
      <c r="A1277" s="45" t="s">
        <v>96</v>
      </c>
      <c r="B1277" s="61">
        <v>232</v>
      </c>
      <c r="C1277" s="62"/>
      <c r="D1277" s="62">
        <f>1304+2</f>
        <v>1306</v>
      </c>
      <c r="E1277" s="62">
        <v>302</v>
      </c>
      <c r="F1277" s="62">
        <v>18</v>
      </c>
      <c r="G1277" s="62"/>
      <c r="H1277" s="63"/>
      <c r="I1277" s="64">
        <f t="shared" si="803"/>
        <v>1858</v>
      </c>
      <c r="J1277" s="61">
        <v>812</v>
      </c>
      <c r="K1277" s="62">
        <v>0</v>
      </c>
      <c r="L1277" s="62">
        <v>4571</v>
      </c>
      <c r="M1277" s="62">
        <v>1057</v>
      </c>
      <c r="N1277" s="62">
        <v>63</v>
      </c>
      <c r="O1277" s="62">
        <v>0</v>
      </c>
      <c r="P1277" s="63">
        <v>0</v>
      </c>
      <c r="Q1277" s="64">
        <f t="shared" si="804"/>
        <v>6503</v>
      </c>
    </row>
    <row r="1278" spans="1:17" ht="15" customHeight="1">
      <c r="A1278" s="45" t="s">
        <v>97</v>
      </c>
      <c r="B1278" s="61">
        <v>1111</v>
      </c>
      <c r="C1278" s="62"/>
      <c r="D1278" s="62">
        <f>8594+4</f>
        <v>8598</v>
      </c>
      <c r="E1278" s="62">
        <v>4436</v>
      </c>
      <c r="F1278" s="62">
        <v>1347</v>
      </c>
      <c r="G1278" s="62"/>
      <c r="H1278" s="63"/>
      <c r="I1278" s="64">
        <f t="shared" si="803"/>
        <v>15492</v>
      </c>
      <c r="J1278" s="61">
        <v>16665</v>
      </c>
      <c r="K1278" s="62">
        <v>0</v>
      </c>
      <c r="L1278" s="62">
        <v>128970</v>
      </c>
      <c r="M1278" s="62">
        <v>66540</v>
      </c>
      <c r="N1278" s="62">
        <v>20205</v>
      </c>
      <c r="O1278" s="62">
        <v>0</v>
      </c>
      <c r="P1278" s="63">
        <v>0</v>
      </c>
      <c r="Q1278" s="64">
        <f t="shared" si="804"/>
        <v>232380</v>
      </c>
    </row>
    <row r="1279" spans="1:17" ht="15" customHeight="1">
      <c r="A1279" s="45" t="s">
        <v>98</v>
      </c>
      <c r="B1279" s="61">
        <v>932</v>
      </c>
      <c r="C1279" s="62"/>
      <c r="D1279" s="62">
        <v>7509</v>
      </c>
      <c r="E1279" s="62">
        <v>2985</v>
      </c>
      <c r="F1279" s="62">
        <v>1245</v>
      </c>
      <c r="G1279" s="62"/>
      <c r="H1279" s="63"/>
      <c r="I1279" s="64">
        <f t="shared" si="803"/>
        <v>12671</v>
      </c>
      <c r="J1279" s="61">
        <v>6990</v>
      </c>
      <c r="K1279" s="62">
        <v>0</v>
      </c>
      <c r="L1279" s="62">
        <v>56317.5</v>
      </c>
      <c r="M1279" s="62">
        <v>22387.5</v>
      </c>
      <c r="N1279" s="62">
        <v>9337.5</v>
      </c>
      <c r="O1279" s="62">
        <v>0</v>
      </c>
      <c r="P1279" s="63">
        <v>0</v>
      </c>
      <c r="Q1279" s="64">
        <f t="shared" si="804"/>
        <v>95032.5</v>
      </c>
    </row>
    <row r="1280" spans="1:17" ht="15" customHeight="1">
      <c r="A1280" s="45" t="s">
        <v>99</v>
      </c>
      <c r="B1280" s="61">
        <v>56</v>
      </c>
      <c r="C1280" s="62"/>
      <c r="D1280" s="62">
        <v>331</v>
      </c>
      <c r="E1280" s="62">
        <v>224</v>
      </c>
      <c r="F1280" s="62">
        <v>31</v>
      </c>
      <c r="G1280" s="62"/>
      <c r="H1280" s="63"/>
      <c r="I1280" s="64">
        <f t="shared" si="803"/>
        <v>642</v>
      </c>
      <c r="J1280" s="61">
        <v>1456</v>
      </c>
      <c r="K1280" s="62">
        <v>0</v>
      </c>
      <c r="L1280" s="62">
        <v>8606</v>
      </c>
      <c r="M1280" s="62">
        <v>5824</v>
      </c>
      <c r="N1280" s="62">
        <v>806</v>
      </c>
      <c r="O1280" s="62">
        <v>0</v>
      </c>
      <c r="P1280" s="63">
        <v>0</v>
      </c>
      <c r="Q1280" s="64">
        <f t="shared" si="804"/>
        <v>16692</v>
      </c>
    </row>
    <row r="1281" spans="1:18" ht="15" customHeight="1">
      <c r="A1281" s="45" t="s">
        <v>100</v>
      </c>
      <c r="B1281" s="61">
        <v>60</v>
      </c>
      <c r="C1281" s="62"/>
      <c r="D1281" s="62">
        <v>350</v>
      </c>
      <c r="E1281" s="62">
        <v>192</v>
      </c>
      <c r="F1281" s="62">
        <v>36</v>
      </c>
      <c r="G1281" s="62"/>
      <c r="H1281" s="63"/>
      <c r="I1281" s="64">
        <f t="shared" si="803"/>
        <v>638</v>
      </c>
      <c r="J1281" s="61">
        <v>780</v>
      </c>
      <c r="K1281" s="62">
        <v>0</v>
      </c>
      <c r="L1281" s="62">
        <v>4550</v>
      </c>
      <c r="M1281" s="62">
        <v>2496</v>
      </c>
      <c r="N1281" s="62">
        <v>468</v>
      </c>
      <c r="O1281" s="62">
        <v>0</v>
      </c>
      <c r="P1281" s="63">
        <v>0</v>
      </c>
      <c r="Q1281" s="64">
        <f t="shared" si="804"/>
        <v>8294</v>
      </c>
    </row>
    <row r="1282" spans="1:18" ht="15" customHeight="1">
      <c r="A1282" s="45" t="s">
        <v>101</v>
      </c>
      <c r="B1282" s="61">
        <v>28</v>
      </c>
      <c r="C1282" s="62"/>
      <c r="D1282" s="62">
        <v>138</v>
      </c>
      <c r="E1282" s="62">
        <v>132</v>
      </c>
      <c r="F1282" s="62">
        <v>40</v>
      </c>
      <c r="G1282" s="62"/>
      <c r="H1282" s="63"/>
      <c r="I1282" s="64">
        <f t="shared" si="803"/>
        <v>338</v>
      </c>
      <c r="J1282" s="61">
        <v>896</v>
      </c>
      <c r="K1282" s="62">
        <v>0</v>
      </c>
      <c r="L1282" s="62">
        <v>4416</v>
      </c>
      <c r="M1282" s="62">
        <v>4224</v>
      </c>
      <c r="N1282" s="62">
        <v>1280</v>
      </c>
      <c r="O1282" s="62">
        <v>0</v>
      </c>
      <c r="P1282" s="63">
        <v>0</v>
      </c>
      <c r="Q1282" s="64">
        <f t="shared" si="804"/>
        <v>10816</v>
      </c>
    </row>
    <row r="1283" spans="1:18" ht="15" customHeight="1">
      <c r="A1283" s="45" t="s">
        <v>102</v>
      </c>
      <c r="B1283" s="61">
        <v>46</v>
      </c>
      <c r="C1283" s="62"/>
      <c r="D1283" s="62">
        <v>138</v>
      </c>
      <c r="E1283" s="62">
        <v>160</v>
      </c>
      <c r="F1283" s="62">
        <v>26</v>
      </c>
      <c r="G1283" s="62"/>
      <c r="H1283" s="63"/>
      <c r="I1283" s="64">
        <f t="shared" si="803"/>
        <v>370</v>
      </c>
      <c r="J1283" s="61">
        <v>736</v>
      </c>
      <c r="K1283" s="62">
        <v>0</v>
      </c>
      <c r="L1283" s="62">
        <v>2208</v>
      </c>
      <c r="M1283" s="62">
        <v>2560</v>
      </c>
      <c r="N1283" s="62">
        <v>416</v>
      </c>
      <c r="O1283" s="62">
        <v>0</v>
      </c>
      <c r="P1283" s="63">
        <v>0</v>
      </c>
      <c r="Q1283" s="64">
        <f t="shared" si="804"/>
        <v>5920</v>
      </c>
    </row>
    <row r="1284" spans="1:18" ht="15" customHeight="1">
      <c r="A1284" s="45" t="s">
        <v>103</v>
      </c>
      <c r="B1284" s="61">
        <v>9</v>
      </c>
      <c r="C1284" s="62"/>
      <c r="D1284" s="62">
        <v>128</v>
      </c>
      <c r="E1284" s="62">
        <v>191</v>
      </c>
      <c r="F1284" s="62">
        <v>60</v>
      </c>
      <c r="G1284" s="62"/>
      <c r="H1284" s="63"/>
      <c r="I1284" s="64">
        <f t="shared" si="803"/>
        <v>388</v>
      </c>
      <c r="J1284" s="61">
        <v>486</v>
      </c>
      <c r="K1284" s="62">
        <v>0</v>
      </c>
      <c r="L1284" s="62">
        <v>6912</v>
      </c>
      <c r="M1284" s="62">
        <v>10314</v>
      </c>
      <c r="N1284" s="62">
        <v>3240</v>
      </c>
      <c r="O1284" s="62">
        <v>0</v>
      </c>
      <c r="P1284" s="63">
        <v>0</v>
      </c>
      <c r="Q1284" s="64">
        <f t="shared" si="804"/>
        <v>20952</v>
      </c>
    </row>
    <row r="1285" spans="1:18" ht="15" customHeight="1" thickBot="1">
      <c r="A1285" s="65" t="s">
        <v>104</v>
      </c>
      <c r="B1285" s="50">
        <v>9</v>
      </c>
      <c r="C1285" s="51"/>
      <c r="D1285" s="51">
        <v>145</v>
      </c>
      <c r="E1285" s="51">
        <v>100</v>
      </c>
      <c r="F1285" s="51">
        <v>14</v>
      </c>
      <c r="G1285" s="51"/>
      <c r="H1285" s="52"/>
      <c r="I1285" s="53">
        <f t="shared" si="803"/>
        <v>268</v>
      </c>
      <c r="J1285" s="50">
        <v>243</v>
      </c>
      <c r="K1285" s="51">
        <v>0</v>
      </c>
      <c r="L1285" s="51">
        <v>3915</v>
      </c>
      <c r="M1285" s="51">
        <v>2700</v>
      </c>
      <c r="N1285" s="51">
        <v>378</v>
      </c>
      <c r="O1285" s="51">
        <v>0</v>
      </c>
      <c r="P1285" s="52">
        <v>0</v>
      </c>
      <c r="Q1285" s="53">
        <f t="shared" si="804"/>
        <v>7236</v>
      </c>
    </row>
    <row r="1286" spans="1:18" s="59" customFormat="1" ht="44.25" customHeight="1" thickBot="1">
      <c r="A1286" s="67" t="s">
        <v>140</v>
      </c>
      <c r="B1286" s="68">
        <f>B1269+B1266+B1249+B1246+B1243+B1240+B1237+B1234+B1225+B1222+B1219+B1214+B1211+B1208+B1205+B1196+B1193+B1190+B1185+B1182</f>
        <v>90971</v>
      </c>
      <c r="C1286" s="69">
        <f t="shared" ref="C1286:Q1286" si="805">C1269+C1266+C1249+C1246+C1243+C1240+C1237+C1234+C1225+C1222+C1219+C1214+C1211+C1208+C1205+C1196+C1193+C1190+C1185+C1182</f>
        <v>8928</v>
      </c>
      <c r="D1286" s="69">
        <f t="shared" si="805"/>
        <v>1180434</v>
      </c>
      <c r="E1286" s="69">
        <f t="shared" si="805"/>
        <v>325183</v>
      </c>
      <c r="F1286" s="69">
        <f t="shared" si="805"/>
        <v>108587</v>
      </c>
      <c r="G1286" s="69">
        <f t="shared" si="805"/>
        <v>7900</v>
      </c>
      <c r="H1286" s="70">
        <f t="shared" si="805"/>
        <v>13849</v>
      </c>
      <c r="I1286" s="71">
        <f t="shared" si="805"/>
        <v>1735852</v>
      </c>
      <c r="J1286" s="68">
        <f t="shared" si="805"/>
        <v>700237.60000000009</v>
      </c>
      <c r="K1286" s="69">
        <f t="shared" si="805"/>
        <v>852370</v>
      </c>
      <c r="L1286" s="69">
        <f t="shared" si="805"/>
        <v>3722687.2999999993</v>
      </c>
      <c r="M1286" s="69">
        <f t="shared" si="805"/>
        <v>2834225</v>
      </c>
      <c r="N1286" s="69">
        <f t="shared" si="805"/>
        <v>1658145.4</v>
      </c>
      <c r="O1286" s="69">
        <f t="shared" si="805"/>
        <v>21370</v>
      </c>
      <c r="P1286" s="70">
        <f t="shared" si="805"/>
        <v>46782.499999999993</v>
      </c>
      <c r="Q1286" s="71">
        <f t="shared" si="805"/>
        <v>9835817.7999999989</v>
      </c>
      <c r="R1286" s="72"/>
    </row>
    <row r="1287" spans="1:18" s="39" customFormat="1" ht="93" thickBot="1">
      <c r="A1287" s="33" t="s">
        <v>141</v>
      </c>
      <c r="B1287" s="34" t="s">
        <v>119</v>
      </c>
      <c r="C1287" s="35" t="s">
        <v>120</v>
      </c>
      <c r="D1287" s="35" t="s">
        <v>121</v>
      </c>
      <c r="E1287" s="35" t="s">
        <v>122</v>
      </c>
      <c r="F1287" s="35" t="s">
        <v>123</v>
      </c>
      <c r="G1287" s="35" t="s">
        <v>124</v>
      </c>
      <c r="H1287" s="36" t="s">
        <v>125</v>
      </c>
      <c r="I1287" s="37" t="s">
        <v>126</v>
      </c>
      <c r="J1287" s="34" t="s">
        <v>127</v>
      </c>
      <c r="K1287" s="35" t="s">
        <v>128</v>
      </c>
      <c r="L1287" s="35" t="s">
        <v>129</v>
      </c>
      <c r="M1287" s="35" t="s">
        <v>130</v>
      </c>
      <c r="N1287" s="35" t="s">
        <v>131</v>
      </c>
      <c r="O1287" s="35" t="s">
        <v>132</v>
      </c>
      <c r="P1287" s="36" t="s">
        <v>133</v>
      </c>
      <c r="Q1287" s="37" t="s">
        <v>126</v>
      </c>
    </row>
    <row r="1288" spans="1:18" s="39" customFormat="1" ht="15" customHeight="1" thickBot="1">
      <c r="A1288" s="40" t="s">
        <v>2</v>
      </c>
      <c r="B1288" s="41">
        <f>SUM(B1289:B1290)</f>
        <v>273</v>
      </c>
      <c r="C1288" s="42">
        <f t="shared" ref="C1288:Q1288" si="806">SUM(C1289:C1290)</f>
        <v>340</v>
      </c>
      <c r="D1288" s="42">
        <f t="shared" si="806"/>
        <v>0</v>
      </c>
      <c r="E1288" s="42">
        <f t="shared" si="806"/>
        <v>1009</v>
      </c>
      <c r="F1288" s="42">
        <f t="shared" si="806"/>
        <v>380</v>
      </c>
      <c r="G1288" s="42">
        <f t="shared" si="806"/>
        <v>0</v>
      </c>
      <c r="H1288" s="43">
        <f t="shared" si="806"/>
        <v>0</v>
      </c>
      <c r="I1288" s="44">
        <f t="shared" si="806"/>
        <v>2002</v>
      </c>
      <c r="J1288" s="41">
        <f t="shared" si="806"/>
        <v>8702</v>
      </c>
      <c r="K1288" s="42">
        <f t="shared" si="806"/>
        <v>10887</v>
      </c>
      <c r="L1288" s="42">
        <f t="shared" si="806"/>
        <v>0</v>
      </c>
      <c r="M1288" s="42">
        <f t="shared" si="806"/>
        <v>34770</v>
      </c>
      <c r="N1288" s="42">
        <f t="shared" si="806"/>
        <v>12312</v>
      </c>
      <c r="O1288" s="42">
        <f t="shared" si="806"/>
        <v>0</v>
      </c>
      <c r="P1288" s="43">
        <f t="shared" si="806"/>
        <v>0</v>
      </c>
      <c r="Q1288" s="44">
        <f t="shared" si="806"/>
        <v>66671</v>
      </c>
    </row>
    <row r="1289" spans="1:18" ht="18" customHeight="1">
      <c r="A1289" s="45" t="s">
        <v>3</v>
      </c>
      <c r="B1289" s="46">
        <v>185</v>
      </c>
      <c r="C1289" s="47">
        <v>233</v>
      </c>
      <c r="D1289" s="47">
        <v>0</v>
      </c>
      <c r="E1289" s="47">
        <v>821</v>
      </c>
      <c r="F1289" s="47">
        <v>268</v>
      </c>
      <c r="G1289" s="47">
        <v>0</v>
      </c>
      <c r="H1289" s="48">
        <v>0</v>
      </c>
      <c r="I1289" s="49">
        <f>SUM(B1289:H1289)</f>
        <v>1507</v>
      </c>
      <c r="J1289" s="46">
        <v>7030</v>
      </c>
      <c r="K1289" s="47">
        <v>8854</v>
      </c>
      <c r="L1289" s="47">
        <v>0</v>
      </c>
      <c r="M1289" s="47">
        <v>31198</v>
      </c>
      <c r="N1289" s="47">
        <v>10184</v>
      </c>
      <c r="O1289" s="47">
        <v>0</v>
      </c>
      <c r="P1289" s="48">
        <v>0</v>
      </c>
      <c r="Q1289" s="49">
        <f>SUM(J1289:P1289)</f>
        <v>57266</v>
      </c>
    </row>
    <row r="1290" spans="1:18" ht="18" customHeight="1" thickBot="1">
      <c r="A1290" s="45" t="s">
        <v>4</v>
      </c>
      <c r="B1290" s="50">
        <v>88</v>
      </c>
      <c r="C1290" s="51">
        <v>107</v>
      </c>
      <c r="D1290" s="51">
        <v>0</v>
      </c>
      <c r="E1290" s="51">
        <v>188</v>
      </c>
      <c r="F1290" s="51">
        <v>112</v>
      </c>
      <c r="G1290" s="51">
        <v>0</v>
      </c>
      <c r="H1290" s="52">
        <v>0</v>
      </c>
      <c r="I1290" s="53">
        <f>SUM(B1290:H1290)</f>
        <v>495</v>
      </c>
      <c r="J1290" s="50">
        <v>1672</v>
      </c>
      <c r="K1290" s="51">
        <v>2033</v>
      </c>
      <c r="L1290" s="51">
        <v>0</v>
      </c>
      <c r="M1290" s="51">
        <v>3572</v>
      </c>
      <c r="N1290" s="51">
        <v>2128</v>
      </c>
      <c r="O1290" s="51">
        <v>0</v>
      </c>
      <c r="P1290" s="52">
        <v>0</v>
      </c>
      <c r="Q1290" s="53">
        <f>SUM(J1290:P1290)</f>
        <v>9405</v>
      </c>
    </row>
    <row r="1291" spans="1:18" s="59" customFormat="1" ht="16.5" customHeight="1" thickBot="1">
      <c r="A1291" s="54" t="s">
        <v>5</v>
      </c>
      <c r="B1291" s="55">
        <f>SUM(B1292:B1295)</f>
        <v>1940</v>
      </c>
      <c r="C1291" s="56">
        <f t="shared" ref="C1291:Q1291" si="807">SUM(C1292:C1295)</f>
        <v>2670</v>
      </c>
      <c r="D1291" s="56">
        <f t="shared" si="807"/>
        <v>0</v>
      </c>
      <c r="E1291" s="56">
        <f t="shared" si="807"/>
        <v>10546</v>
      </c>
      <c r="F1291" s="56">
        <f t="shared" si="807"/>
        <v>8246</v>
      </c>
      <c r="G1291" s="56">
        <f t="shared" si="807"/>
        <v>0</v>
      </c>
      <c r="H1291" s="57">
        <f t="shared" si="807"/>
        <v>0</v>
      </c>
      <c r="I1291" s="58">
        <f t="shared" si="807"/>
        <v>23402</v>
      </c>
      <c r="J1291" s="55">
        <f t="shared" si="807"/>
        <v>165234</v>
      </c>
      <c r="K1291" s="56">
        <f t="shared" si="807"/>
        <v>231111</v>
      </c>
      <c r="L1291" s="56">
        <f t="shared" si="807"/>
        <v>0</v>
      </c>
      <c r="M1291" s="56">
        <f t="shared" si="807"/>
        <v>949321</v>
      </c>
      <c r="N1291" s="56">
        <f t="shared" si="807"/>
        <v>691627</v>
      </c>
      <c r="O1291" s="56">
        <f t="shared" si="807"/>
        <v>0</v>
      </c>
      <c r="P1291" s="57">
        <f t="shared" si="807"/>
        <v>0</v>
      </c>
      <c r="Q1291" s="58">
        <f t="shared" si="807"/>
        <v>2037293</v>
      </c>
    </row>
    <row r="1292" spans="1:18" ht="19.5" customHeight="1">
      <c r="A1292" s="60" t="s">
        <v>6</v>
      </c>
      <c r="B1292" s="46">
        <v>559</v>
      </c>
      <c r="C1292" s="47">
        <v>891</v>
      </c>
      <c r="D1292" s="47">
        <v>0</v>
      </c>
      <c r="E1292" s="47">
        <v>2529</v>
      </c>
      <c r="F1292" s="47">
        <v>2075</v>
      </c>
      <c r="G1292" s="47">
        <v>0</v>
      </c>
      <c r="H1292" s="48">
        <v>0</v>
      </c>
      <c r="I1292" s="49">
        <f>SUM(B1292:H1292)</f>
        <v>6054</v>
      </c>
      <c r="J1292" s="46">
        <v>41366</v>
      </c>
      <c r="K1292" s="47">
        <v>65934</v>
      </c>
      <c r="L1292" s="47">
        <v>0</v>
      </c>
      <c r="M1292" s="47">
        <v>187146</v>
      </c>
      <c r="N1292" s="47">
        <v>153550</v>
      </c>
      <c r="O1292" s="47">
        <v>0</v>
      </c>
      <c r="P1292" s="48">
        <v>0</v>
      </c>
      <c r="Q1292" s="49">
        <f>SUM(J1292:P1292)</f>
        <v>447996</v>
      </c>
    </row>
    <row r="1293" spans="1:18" ht="19.5" customHeight="1">
      <c r="A1293" s="60" t="s">
        <v>7</v>
      </c>
      <c r="B1293" s="61">
        <v>79</v>
      </c>
      <c r="C1293" s="62">
        <v>91</v>
      </c>
      <c r="D1293" s="62">
        <v>0</v>
      </c>
      <c r="E1293" s="62">
        <v>285</v>
      </c>
      <c r="F1293" s="62">
        <v>586</v>
      </c>
      <c r="G1293" s="62">
        <v>0</v>
      </c>
      <c r="H1293" s="63">
        <v>0</v>
      </c>
      <c r="I1293" s="64">
        <f>SUM(B1293:H1293)</f>
        <v>1041</v>
      </c>
      <c r="J1293" s="61">
        <v>2923</v>
      </c>
      <c r="K1293" s="62">
        <v>3367</v>
      </c>
      <c r="L1293" s="62">
        <v>0</v>
      </c>
      <c r="M1293" s="62">
        <v>10545</v>
      </c>
      <c r="N1293" s="62">
        <v>21682</v>
      </c>
      <c r="O1293" s="62">
        <v>0</v>
      </c>
      <c r="P1293" s="63">
        <v>0</v>
      </c>
      <c r="Q1293" s="64">
        <f>SUM(J1293:P1293)</f>
        <v>38517</v>
      </c>
    </row>
    <row r="1294" spans="1:18" ht="19.5" customHeight="1">
      <c r="A1294" s="45" t="s">
        <v>8</v>
      </c>
      <c r="B1294" s="61">
        <v>897</v>
      </c>
      <c r="C1294" s="62">
        <v>1254</v>
      </c>
      <c r="D1294" s="62">
        <v>0</v>
      </c>
      <c r="E1294" s="62">
        <v>5934</v>
      </c>
      <c r="F1294" s="62">
        <v>3804</v>
      </c>
      <c r="G1294" s="62">
        <v>0</v>
      </c>
      <c r="H1294" s="63">
        <v>0</v>
      </c>
      <c r="I1294" s="64">
        <f>SUM(B1294:H1294)</f>
        <v>11889</v>
      </c>
      <c r="J1294" s="61">
        <v>98670</v>
      </c>
      <c r="K1294" s="62">
        <v>137940</v>
      </c>
      <c r="L1294" s="62">
        <v>0</v>
      </c>
      <c r="M1294" s="62">
        <v>652740</v>
      </c>
      <c r="N1294" s="62">
        <v>418440</v>
      </c>
      <c r="O1294" s="62">
        <v>0</v>
      </c>
      <c r="P1294" s="63">
        <v>0</v>
      </c>
      <c r="Q1294" s="64">
        <f>SUM(J1294:P1294)</f>
        <v>1307790</v>
      </c>
    </row>
    <row r="1295" spans="1:18" ht="19.5" customHeight="1" thickBot="1">
      <c r="A1295" s="45" t="s">
        <v>9</v>
      </c>
      <c r="B1295" s="61">
        <v>405</v>
      </c>
      <c r="C1295" s="62">
        <v>434</v>
      </c>
      <c r="D1295" s="62">
        <v>0</v>
      </c>
      <c r="E1295" s="62">
        <v>1798</v>
      </c>
      <c r="F1295" s="62">
        <v>1781</v>
      </c>
      <c r="G1295" s="62">
        <v>0</v>
      </c>
      <c r="H1295" s="63">
        <v>0</v>
      </c>
      <c r="I1295" s="64">
        <f>SUM(B1295:H1295)</f>
        <v>4418</v>
      </c>
      <c r="J1295" s="61">
        <v>22275</v>
      </c>
      <c r="K1295" s="62">
        <v>23870</v>
      </c>
      <c r="L1295" s="62">
        <v>0</v>
      </c>
      <c r="M1295" s="62">
        <v>98890</v>
      </c>
      <c r="N1295" s="62">
        <v>97955</v>
      </c>
      <c r="O1295" s="62">
        <v>0</v>
      </c>
      <c r="P1295" s="63">
        <v>0</v>
      </c>
      <c r="Q1295" s="64">
        <f>SUM(J1295:P1295)</f>
        <v>242990</v>
      </c>
    </row>
    <row r="1296" spans="1:18" s="59" customFormat="1" ht="16.5" customHeight="1" thickBot="1">
      <c r="A1296" s="54" t="s">
        <v>10</v>
      </c>
      <c r="B1296" s="55">
        <f t="shared" ref="B1296:Q1296" si="808">SUM(B1297:B1298)</f>
        <v>40</v>
      </c>
      <c r="C1296" s="56">
        <f t="shared" si="808"/>
        <v>86</v>
      </c>
      <c r="D1296" s="56">
        <f t="shared" si="808"/>
        <v>0</v>
      </c>
      <c r="E1296" s="56">
        <f t="shared" si="808"/>
        <v>226</v>
      </c>
      <c r="F1296" s="56">
        <f t="shared" si="808"/>
        <v>81</v>
      </c>
      <c r="G1296" s="56">
        <f t="shared" si="808"/>
        <v>0</v>
      </c>
      <c r="H1296" s="57">
        <f t="shared" si="808"/>
        <v>0</v>
      </c>
      <c r="I1296" s="58">
        <f t="shared" si="808"/>
        <v>433</v>
      </c>
      <c r="J1296" s="55">
        <f t="shared" si="808"/>
        <v>6344</v>
      </c>
      <c r="K1296" s="56">
        <f t="shared" si="808"/>
        <v>14872</v>
      </c>
      <c r="L1296" s="56">
        <f t="shared" si="808"/>
        <v>0</v>
      </c>
      <c r="M1296" s="56">
        <f t="shared" si="808"/>
        <v>35880</v>
      </c>
      <c r="N1296" s="56">
        <f t="shared" si="808"/>
        <v>13208</v>
      </c>
      <c r="O1296" s="56">
        <f t="shared" si="808"/>
        <v>0</v>
      </c>
      <c r="P1296" s="57">
        <f t="shared" si="808"/>
        <v>0</v>
      </c>
      <c r="Q1296" s="58">
        <f t="shared" si="808"/>
        <v>70304</v>
      </c>
    </row>
    <row r="1297" spans="1:17" ht="17.25" customHeight="1">
      <c r="A1297" s="60" t="s">
        <v>11</v>
      </c>
      <c r="B1297" s="61">
        <v>21</v>
      </c>
      <c r="C1297" s="62">
        <v>57</v>
      </c>
      <c r="D1297" s="62">
        <v>0</v>
      </c>
      <c r="E1297" s="62">
        <v>119</v>
      </c>
      <c r="F1297" s="62">
        <v>46</v>
      </c>
      <c r="G1297" s="62">
        <v>0</v>
      </c>
      <c r="H1297" s="63">
        <v>0</v>
      </c>
      <c r="I1297" s="64">
        <f>SUM(B1297:H1297)</f>
        <v>243</v>
      </c>
      <c r="J1297" s="61">
        <v>4368</v>
      </c>
      <c r="K1297" s="62">
        <v>11856</v>
      </c>
      <c r="L1297" s="62">
        <v>0</v>
      </c>
      <c r="M1297" s="62">
        <v>24752</v>
      </c>
      <c r="N1297" s="62">
        <v>9568</v>
      </c>
      <c r="O1297" s="62">
        <v>0</v>
      </c>
      <c r="P1297" s="63">
        <v>0</v>
      </c>
      <c r="Q1297" s="64">
        <f>SUM(J1297:P1297)</f>
        <v>50544</v>
      </c>
    </row>
    <row r="1298" spans="1:17" ht="17.25" customHeight="1" thickBot="1">
      <c r="A1298" s="60" t="s">
        <v>12</v>
      </c>
      <c r="B1298" s="61">
        <v>19</v>
      </c>
      <c r="C1298" s="62">
        <v>29</v>
      </c>
      <c r="D1298" s="62">
        <v>0</v>
      </c>
      <c r="E1298" s="62">
        <v>107</v>
      </c>
      <c r="F1298" s="62">
        <v>35</v>
      </c>
      <c r="G1298" s="62">
        <v>0</v>
      </c>
      <c r="H1298" s="63">
        <v>0</v>
      </c>
      <c r="I1298" s="64">
        <f>SUM(B1298:H1298)</f>
        <v>190</v>
      </c>
      <c r="J1298" s="61">
        <v>1976</v>
      </c>
      <c r="K1298" s="62">
        <v>3016</v>
      </c>
      <c r="L1298" s="62">
        <v>0</v>
      </c>
      <c r="M1298" s="62">
        <v>11128</v>
      </c>
      <c r="N1298" s="62">
        <v>3640</v>
      </c>
      <c r="O1298" s="62">
        <v>0</v>
      </c>
      <c r="P1298" s="63">
        <v>0</v>
      </c>
      <c r="Q1298" s="64">
        <f>SUM(J1298:P1298)</f>
        <v>19760</v>
      </c>
    </row>
    <row r="1299" spans="1:17" s="59" customFormat="1" ht="16.5" customHeight="1" thickBot="1">
      <c r="A1299" s="54" t="s">
        <v>13</v>
      </c>
      <c r="B1299" s="55">
        <f t="shared" ref="B1299:Q1299" si="809">SUM(B1300:B1301)</f>
        <v>38</v>
      </c>
      <c r="C1299" s="56">
        <f t="shared" si="809"/>
        <v>118</v>
      </c>
      <c r="D1299" s="56">
        <f t="shared" si="809"/>
        <v>0</v>
      </c>
      <c r="E1299" s="56">
        <f t="shared" si="809"/>
        <v>192</v>
      </c>
      <c r="F1299" s="56">
        <f t="shared" si="809"/>
        <v>162</v>
      </c>
      <c r="G1299" s="56">
        <f t="shared" si="809"/>
        <v>0</v>
      </c>
      <c r="H1299" s="57">
        <f t="shared" si="809"/>
        <v>0</v>
      </c>
      <c r="I1299" s="58">
        <f t="shared" si="809"/>
        <v>510</v>
      </c>
      <c r="J1299" s="55">
        <f t="shared" si="809"/>
        <v>7550</v>
      </c>
      <c r="K1299" s="56">
        <f t="shared" si="809"/>
        <v>28992</v>
      </c>
      <c r="L1299" s="56">
        <f t="shared" si="809"/>
        <v>0</v>
      </c>
      <c r="M1299" s="56">
        <f t="shared" si="809"/>
        <v>48773</v>
      </c>
      <c r="N1299" s="56">
        <f t="shared" si="809"/>
        <v>37599</v>
      </c>
      <c r="O1299" s="56">
        <f t="shared" si="809"/>
        <v>0</v>
      </c>
      <c r="P1299" s="57">
        <f t="shared" si="809"/>
        <v>0</v>
      </c>
      <c r="Q1299" s="58">
        <f t="shared" si="809"/>
        <v>122914</v>
      </c>
    </row>
    <row r="1300" spans="1:17" ht="17.25" customHeight="1">
      <c r="A1300" s="60" t="s">
        <v>14</v>
      </c>
      <c r="B1300" s="61">
        <v>12</v>
      </c>
      <c r="C1300" s="62">
        <v>74</v>
      </c>
      <c r="D1300" s="62">
        <v>0</v>
      </c>
      <c r="E1300" s="62">
        <v>131</v>
      </c>
      <c r="F1300" s="62">
        <v>87</v>
      </c>
      <c r="G1300" s="62">
        <v>0</v>
      </c>
      <c r="H1300" s="63">
        <v>0</v>
      </c>
      <c r="I1300" s="64">
        <f>SUM(B1300:H1300)</f>
        <v>304</v>
      </c>
      <c r="J1300" s="61">
        <v>3624</v>
      </c>
      <c r="K1300" s="62">
        <v>22348</v>
      </c>
      <c r="L1300" s="62">
        <v>0</v>
      </c>
      <c r="M1300" s="62">
        <v>39562</v>
      </c>
      <c r="N1300" s="62">
        <v>26274</v>
      </c>
      <c r="O1300" s="62">
        <v>0</v>
      </c>
      <c r="P1300" s="63">
        <v>0</v>
      </c>
      <c r="Q1300" s="64">
        <f>SUM(J1300:P1300)</f>
        <v>91808</v>
      </c>
    </row>
    <row r="1301" spans="1:17" ht="17.25" customHeight="1" thickBot="1">
      <c r="A1301" s="60" t="s">
        <v>15</v>
      </c>
      <c r="B1301" s="61">
        <v>26</v>
      </c>
      <c r="C1301" s="62">
        <v>44</v>
      </c>
      <c r="D1301" s="62">
        <v>0</v>
      </c>
      <c r="E1301" s="62">
        <v>61</v>
      </c>
      <c r="F1301" s="62">
        <v>75</v>
      </c>
      <c r="G1301" s="62">
        <v>0</v>
      </c>
      <c r="H1301" s="63">
        <v>0</v>
      </c>
      <c r="I1301" s="64">
        <f>SUM(B1301:H1301)</f>
        <v>206</v>
      </c>
      <c r="J1301" s="61">
        <v>3926</v>
      </c>
      <c r="K1301" s="62">
        <v>6644</v>
      </c>
      <c r="L1301" s="62">
        <v>0</v>
      </c>
      <c r="M1301" s="62">
        <v>9211</v>
      </c>
      <c r="N1301" s="62">
        <v>11325</v>
      </c>
      <c r="O1301" s="62">
        <v>0</v>
      </c>
      <c r="P1301" s="63">
        <v>0</v>
      </c>
      <c r="Q1301" s="64">
        <f>SUM(J1301:P1301)</f>
        <v>31106</v>
      </c>
    </row>
    <row r="1302" spans="1:17" s="59" customFormat="1" ht="16.5" customHeight="1" thickBot="1">
      <c r="A1302" s="54" t="s">
        <v>16</v>
      </c>
      <c r="B1302" s="55">
        <f>SUM(B1303:B1310)</f>
        <v>38</v>
      </c>
      <c r="C1302" s="56">
        <f t="shared" ref="C1302:Q1302" si="810">SUM(C1303:C1310)</f>
        <v>176</v>
      </c>
      <c r="D1302" s="56">
        <f t="shared" si="810"/>
        <v>0</v>
      </c>
      <c r="E1302" s="56">
        <f t="shared" si="810"/>
        <v>497</v>
      </c>
      <c r="F1302" s="56">
        <f t="shared" si="810"/>
        <v>171</v>
      </c>
      <c r="G1302" s="56">
        <f t="shared" si="810"/>
        <v>0</v>
      </c>
      <c r="H1302" s="57">
        <f t="shared" si="810"/>
        <v>0</v>
      </c>
      <c r="I1302" s="58">
        <f t="shared" si="810"/>
        <v>882</v>
      </c>
      <c r="J1302" s="55">
        <f t="shared" si="810"/>
        <v>9849</v>
      </c>
      <c r="K1302" s="55">
        <f t="shared" si="810"/>
        <v>46994</v>
      </c>
      <c r="L1302" s="55">
        <f t="shared" si="810"/>
        <v>0</v>
      </c>
      <c r="M1302" s="55">
        <f t="shared" si="810"/>
        <v>126515</v>
      </c>
      <c r="N1302" s="55">
        <f t="shared" si="810"/>
        <v>46404</v>
      </c>
      <c r="O1302" s="55">
        <f t="shared" si="810"/>
        <v>0</v>
      </c>
      <c r="P1302" s="55">
        <f t="shared" si="810"/>
        <v>0</v>
      </c>
      <c r="Q1302" s="55">
        <f t="shared" si="810"/>
        <v>229762</v>
      </c>
    </row>
    <row r="1303" spans="1:17" ht="18" customHeight="1">
      <c r="A1303" s="45" t="s">
        <v>17</v>
      </c>
      <c r="B1303" s="61">
        <v>4</v>
      </c>
      <c r="C1303" s="62">
        <v>21</v>
      </c>
      <c r="D1303" s="62">
        <v>0</v>
      </c>
      <c r="E1303" s="62">
        <v>24</v>
      </c>
      <c r="F1303" s="62">
        <v>11</v>
      </c>
      <c r="G1303" s="62">
        <v>0</v>
      </c>
      <c r="H1303" s="63">
        <v>0</v>
      </c>
      <c r="I1303" s="64">
        <f t="shared" ref="I1303:I1310" si="811">SUM(B1303:H1303)</f>
        <v>60</v>
      </c>
      <c r="J1303" s="61">
        <v>1040</v>
      </c>
      <c r="K1303" s="62">
        <v>5460</v>
      </c>
      <c r="L1303" s="62">
        <v>0</v>
      </c>
      <c r="M1303" s="62">
        <v>6240</v>
      </c>
      <c r="N1303" s="62">
        <v>2860</v>
      </c>
      <c r="O1303" s="62">
        <v>0</v>
      </c>
      <c r="P1303" s="63">
        <v>0</v>
      </c>
      <c r="Q1303" s="64">
        <f t="shared" ref="Q1303:Q1310" si="812">SUM(J1303:P1303)</f>
        <v>15600</v>
      </c>
    </row>
    <row r="1304" spans="1:17" ht="18" customHeight="1">
      <c r="A1304" s="45" t="s">
        <v>18</v>
      </c>
      <c r="B1304" s="61">
        <v>2</v>
      </c>
      <c r="C1304" s="62">
        <v>3</v>
      </c>
      <c r="D1304" s="62">
        <v>0</v>
      </c>
      <c r="E1304" s="62">
        <v>7</v>
      </c>
      <c r="F1304" s="62">
        <v>4</v>
      </c>
      <c r="G1304" s="62">
        <v>0</v>
      </c>
      <c r="H1304" s="63">
        <v>0</v>
      </c>
      <c r="I1304" s="64">
        <f t="shared" si="811"/>
        <v>16</v>
      </c>
      <c r="J1304" s="61">
        <v>260</v>
      </c>
      <c r="K1304" s="62">
        <v>390</v>
      </c>
      <c r="L1304" s="62">
        <v>0</v>
      </c>
      <c r="M1304" s="62">
        <v>910</v>
      </c>
      <c r="N1304" s="62">
        <v>520</v>
      </c>
      <c r="O1304" s="62">
        <v>0</v>
      </c>
      <c r="P1304" s="63">
        <v>0</v>
      </c>
      <c r="Q1304" s="64">
        <f t="shared" si="812"/>
        <v>2080</v>
      </c>
    </row>
    <row r="1305" spans="1:17" ht="18" customHeight="1">
      <c r="A1305" s="45" t="s">
        <v>19</v>
      </c>
      <c r="B1305" s="61">
        <v>1</v>
      </c>
      <c r="C1305" s="62">
        <v>7</v>
      </c>
      <c r="D1305" s="62">
        <v>0</v>
      </c>
      <c r="E1305" s="62">
        <v>20</v>
      </c>
      <c r="F1305" s="62">
        <v>10</v>
      </c>
      <c r="G1305" s="62">
        <v>0</v>
      </c>
      <c r="H1305" s="63">
        <v>0</v>
      </c>
      <c r="I1305" s="64">
        <f t="shared" si="811"/>
        <v>38</v>
      </c>
      <c r="J1305" s="61">
        <v>400</v>
      </c>
      <c r="K1305" s="62">
        <v>2800</v>
      </c>
      <c r="L1305" s="62">
        <v>0</v>
      </c>
      <c r="M1305" s="62">
        <v>8000</v>
      </c>
      <c r="N1305" s="62">
        <v>4000</v>
      </c>
      <c r="O1305" s="62">
        <v>0</v>
      </c>
      <c r="P1305" s="63">
        <v>0</v>
      </c>
      <c r="Q1305" s="64">
        <f t="shared" si="812"/>
        <v>15200</v>
      </c>
    </row>
    <row r="1306" spans="1:17" ht="18" customHeight="1">
      <c r="A1306" s="45" t="s">
        <v>20</v>
      </c>
      <c r="B1306" s="61">
        <v>7</v>
      </c>
      <c r="C1306" s="62">
        <v>27</v>
      </c>
      <c r="D1306" s="62">
        <v>0</v>
      </c>
      <c r="E1306" s="62">
        <v>130</v>
      </c>
      <c r="F1306" s="62">
        <v>38</v>
      </c>
      <c r="G1306" s="62">
        <v>0</v>
      </c>
      <c r="H1306" s="63">
        <v>0</v>
      </c>
      <c r="I1306" s="64">
        <f t="shared" si="811"/>
        <v>202</v>
      </c>
      <c r="J1306" s="61">
        <v>1400</v>
      </c>
      <c r="K1306" s="62">
        <v>5400</v>
      </c>
      <c r="L1306" s="62">
        <v>0</v>
      </c>
      <c r="M1306" s="62">
        <v>26000</v>
      </c>
      <c r="N1306" s="62">
        <v>7600</v>
      </c>
      <c r="O1306" s="62">
        <v>0</v>
      </c>
      <c r="P1306" s="63">
        <v>0</v>
      </c>
      <c r="Q1306" s="64">
        <f t="shared" si="812"/>
        <v>40400</v>
      </c>
    </row>
    <row r="1307" spans="1:17" ht="18" customHeight="1">
      <c r="A1307" s="45" t="s">
        <v>21</v>
      </c>
      <c r="B1307" s="61">
        <v>7</v>
      </c>
      <c r="C1307" s="62">
        <v>28</v>
      </c>
      <c r="D1307" s="62">
        <v>0</v>
      </c>
      <c r="E1307" s="62">
        <v>27</v>
      </c>
      <c r="F1307" s="62">
        <v>22</v>
      </c>
      <c r="G1307" s="62">
        <v>0</v>
      </c>
      <c r="H1307" s="63">
        <v>0</v>
      </c>
      <c r="I1307" s="64">
        <f t="shared" si="811"/>
        <v>84</v>
      </c>
      <c r="J1307" s="61">
        <v>2128</v>
      </c>
      <c r="K1307" s="62">
        <v>8512</v>
      </c>
      <c r="L1307" s="62">
        <v>0</v>
      </c>
      <c r="M1307" s="62">
        <v>8208</v>
      </c>
      <c r="N1307" s="62">
        <v>6688</v>
      </c>
      <c r="O1307" s="62">
        <v>0</v>
      </c>
      <c r="P1307" s="63">
        <v>0</v>
      </c>
      <c r="Q1307" s="64">
        <f t="shared" si="812"/>
        <v>25536</v>
      </c>
    </row>
    <row r="1308" spans="1:17" ht="18" customHeight="1">
      <c r="A1308" s="45" t="s">
        <v>22</v>
      </c>
      <c r="B1308" s="61">
        <v>3</v>
      </c>
      <c r="C1308" s="62">
        <v>6</v>
      </c>
      <c r="D1308" s="62">
        <v>0</v>
      </c>
      <c r="E1308" s="62">
        <v>16</v>
      </c>
      <c r="F1308" s="62">
        <v>8</v>
      </c>
      <c r="G1308" s="62">
        <v>0</v>
      </c>
      <c r="H1308" s="63">
        <v>0</v>
      </c>
      <c r="I1308" s="64">
        <f t="shared" si="811"/>
        <v>33</v>
      </c>
      <c r="J1308" s="61">
        <v>456</v>
      </c>
      <c r="K1308" s="62">
        <v>912</v>
      </c>
      <c r="L1308" s="62">
        <v>0</v>
      </c>
      <c r="M1308" s="62">
        <v>2432</v>
      </c>
      <c r="N1308" s="62">
        <v>1216</v>
      </c>
      <c r="O1308" s="62">
        <v>0</v>
      </c>
      <c r="P1308" s="63">
        <v>0</v>
      </c>
      <c r="Q1308" s="64">
        <f t="shared" si="812"/>
        <v>5016</v>
      </c>
    </row>
    <row r="1309" spans="1:17" ht="18" customHeight="1">
      <c r="A1309" s="45" t="s">
        <v>23</v>
      </c>
      <c r="B1309" s="61">
        <v>3</v>
      </c>
      <c r="C1309" s="62">
        <v>12</v>
      </c>
      <c r="D1309" s="62">
        <v>0</v>
      </c>
      <c r="E1309" s="62">
        <v>32</v>
      </c>
      <c r="F1309" s="62">
        <v>18</v>
      </c>
      <c r="G1309" s="62">
        <v>0</v>
      </c>
      <c r="H1309" s="63">
        <v>0</v>
      </c>
      <c r="I1309" s="64">
        <f t="shared" si="811"/>
        <v>65</v>
      </c>
      <c r="J1309" s="61">
        <v>1470</v>
      </c>
      <c r="K1309" s="62">
        <v>5880</v>
      </c>
      <c r="L1309" s="62">
        <v>0</v>
      </c>
      <c r="M1309" s="62">
        <v>15680</v>
      </c>
      <c r="N1309" s="62">
        <v>8820</v>
      </c>
      <c r="O1309" s="62">
        <v>0</v>
      </c>
      <c r="P1309" s="63">
        <v>0</v>
      </c>
      <c r="Q1309" s="64">
        <f t="shared" si="812"/>
        <v>31850</v>
      </c>
    </row>
    <row r="1310" spans="1:17" ht="18" customHeight="1" thickBot="1">
      <c r="A1310" s="45" t="s">
        <v>24</v>
      </c>
      <c r="B1310" s="61">
        <v>11</v>
      </c>
      <c r="C1310" s="62">
        <v>72</v>
      </c>
      <c r="D1310" s="62">
        <v>0</v>
      </c>
      <c r="E1310" s="62">
        <v>241</v>
      </c>
      <c r="F1310" s="62">
        <v>60</v>
      </c>
      <c r="G1310" s="62">
        <v>0</v>
      </c>
      <c r="H1310" s="63">
        <v>0</v>
      </c>
      <c r="I1310" s="64">
        <f t="shared" si="811"/>
        <v>384</v>
      </c>
      <c r="J1310" s="61">
        <v>2695</v>
      </c>
      <c r="K1310" s="62">
        <v>17640</v>
      </c>
      <c r="L1310" s="62">
        <v>0</v>
      </c>
      <c r="M1310" s="62">
        <v>59045</v>
      </c>
      <c r="N1310" s="62">
        <v>14700</v>
      </c>
      <c r="O1310" s="62">
        <v>0</v>
      </c>
      <c r="P1310" s="63">
        <v>0</v>
      </c>
      <c r="Q1310" s="64">
        <f t="shared" si="812"/>
        <v>94080</v>
      </c>
    </row>
    <row r="1311" spans="1:17" s="59" customFormat="1" ht="16.5" customHeight="1" thickBot="1">
      <c r="A1311" s="54" t="s">
        <v>25</v>
      </c>
      <c r="B1311" s="55">
        <f t="shared" ref="B1311:Q1311" si="813">SUM(B1312:B1313)</f>
        <v>12</v>
      </c>
      <c r="C1311" s="56">
        <f t="shared" si="813"/>
        <v>36</v>
      </c>
      <c r="D1311" s="56">
        <f t="shared" si="813"/>
        <v>0</v>
      </c>
      <c r="E1311" s="56">
        <f t="shared" si="813"/>
        <v>49</v>
      </c>
      <c r="F1311" s="56">
        <f t="shared" si="813"/>
        <v>54</v>
      </c>
      <c r="G1311" s="56">
        <f t="shared" si="813"/>
        <v>0</v>
      </c>
      <c r="H1311" s="57">
        <f t="shared" si="813"/>
        <v>0</v>
      </c>
      <c r="I1311" s="58">
        <f t="shared" si="813"/>
        <v>151</v>
      </c>
      <c r="J1311" s="55">
        <f t="shared" si="813"/>
        <v>4480</v>
      </c>
      <c r="K1311" s="56">
        <f t="shared" si="813"/>
        <v>15680</v>
      </c>
      <c r="L1311" s="56">
        <f t="shared" si="813"/>
        <v>0</v>
      </c>
      <c r="M1311" s="56">
        <f t="shared" si="813"/>
        <v>20720</v>
      </c>
      <c r="N1311" s="56">
        <f t="shared" si="813"/>
        <v>21280</v>
      </c>
      <c r="O1311" s="56">
        <f t="shared" si="813"/>
        <v>0</v>
      </c>
      <c r="P1311" s="57">
        <f t="shared" si="813"/>
        <v>0</v>
      </c>
      <c r="Q1311" s="58">
        <f t="shared" si="813"/>
        <v>62160</v>
      </c>
    </row>
    <row r="1312" spans="1:17" ht="18" customHeight="1">
      <c r="A1312" s="60" t="s">
        <v>26</v>
      </c>
      <c r="B1312" s="61">
        <v>4</v>
      </c>
      <c r="C1312" s="62">
        <v>20</v>
      </c>
      <c r="D1312" s="62">
        <v>0</v>
      </c>
      <c r="E1312" s="62">
        <v>25</v>
      </c>
      <c r="F1312" s="62">
        <v>22</v>
      </c>
      <c r="G1312" s="62">
        <v>0</v>
      </c>
      <c r="H1312" s="63">
        <v>0</v>
      </c>
      <c r="I1312" s="64">
        <f>SUM(B1312:H1312)</f>
        <v>71</v>
      </c>
      <c r="J1312" s="61">
        <v>2240</v>
      </c>
      <c r="K1312" s="62">
        <v>11200</v>
      </c>
      <c r="L1312" s="62">
        <v>0</v>
      </c>
      <c r="M1312" s="62">
        <v>14000</v>
      </c>
      <c r="N1312" s="62">
        <v>12320</v>
      </c>
      <c r="O1312" s="62">
        <v>0</v>
      </c>
      <c r="P1312" s="63">
        <v>0</v>
      </c>
      <c r="Q1312" s="64">
        <f>SUM(J1312:P1312)</f>
        <v>39760</v>
      </c>
    </row>
    <row r="1313" spans="1:17" ht="18" customHeight="1" thickBot="1">
      <c r="A1313" s="60" t="s">
        <v>27</v>
      </c>
      <c r="B1313" s="61">
        <v>8</v>
      </c>
      <c r="C1313" s="62">
        <v>16</v>
      </c>
      <c r="D1313" s="62">
        <v>0</v>
      </c>
      <c r="E1313" s="62">
        <v>24</v>
      </c>
      <c r="F1313" s="62">
        <v>32</v>
      </c>
      <c r="G1313" s="62">
        <v>0</v>
      </c>
      <c r="H1313" s="63"/>
      <c r="I1313" s="64">
        <f>SUM(B1313:H1313)</f>
        <v>80</v>
      </c>
      <c r="J1313" s="61">
        <v>2240</v>
      </c>
      <c r="K1313" s="62">
        <v>4480</v>
      </c>
      <c r="L1313" s="62">
        <v>0</v>
      </c>
      <c r="M1313" s="62">
        <v>6720</v>
      </c>
      <c r="N1313" s="62">
        <v>8960</v>
      </c>
      <c r="O1313" s="62">
        <v>0</v>
      </c>
      <c r="P1313" s="63">
        <v>0</v>
      </c>
      <c r="Q1313" s="64">
        <f>SUM(J1313:P1313)</f>
        <v>22400</v>
      </c>
    </row>
    <row r="1314" spans="1:17" s="59" customFormat="1" ht="16.5" customHeight="1" thickBot="1">
      <c r="A1314" s="54" t="s">
        <v>28</v>
      </c>
      <c r="B1314" s="55">
        <f t="shared" ref="B1314:Q1314" si="814">SUM(B1315:B1316)</f>
        <v>2</v>
      </c>
      <c r="C1314" s="56">
        <f t="shared" si="814"/>
        <v>16</v>
      </c>
      <c r="D1314" s="56">
        <f t="shared" si="814"/>
        <v>0</v>
      </c>
      <c r="E1314" s="56">
        <f t="shared" si="814"/>
        <v>26</v>
      </c>
      <c r="F1314" s="56">
        <f t="shared" si="814"/>
        <v>21</v>
      </c>
      <c r="G1314" s="56">
        <f t="shared" si="814"/>
        <v>0</v>
      </c>
      <c r="H1314" s="57">
        <f t="shared" si="814"/>
        <v>0</v>
      </c>
      <c r="I1314" s="58">
        <f t="shared" si="814"/>
        <v>65</v>
      </c>
      <c r="J1314" s="55">
        <f t="shared" si="814"/>
        <v>2100</v>
      </c>
      <c r="K1314" s="56">
        <f t="shared" si="814"/>
        <v>13125</v>
      </c>
      <c r="L1314" s="56">
        <f t="shared" si="814"/>
        <v>0</v>
      </c>
      <c r="M1314" s="56">
        <f t="shared" si="814"/>
        <v>23100</v>
      </c>
      <c r="N1314" s="56">
        <f t="shared" si="814"/>
        <v>16800</v>
      </c>
      <c r="O1314" s="56">
        <f t="shared" si="814"/>
        <v>0</v>
      </c>
      <c r="P1314" s="57">
        <f t="shared" si="814"/>
        <v>0</v>
      </c>
      <c r="Q1314" s="58">
        <f t="shared" si="814"/>
        <v>55125</v>
      </c>
    </row>
    <row r="1315" spans="1:17" ht="18" customHeight="1">
      <c r="A1315" s="60" t="s">
        <v>29</v>
      </c>
      <c r="B1315" s="61">
        <v>2</v>
      </c>
      <c r="C1315" s="62">
        <v>9</v>
      </c>
      <c r="D1315" s="62">
        <v>0</v>
      </c>
      <c r="E1315" s="62">
        <v>18</v>
      </c>
      <c r="F1315" s="62">
        <v>11</v>
      </c>
      <c r="G1315" s="62">
        <v>0</v>
      </c>
      <c r="H1315" s="63">
        <v>0</v>
      </c>
      <c r="I1315" s="64">
        <f>SUM(B1315:H1315)</f>
        <v>40</v>
      </c>
      <c r="J1315" s="61">
        <v>2100</v>
      </c>
      <c r="K1315" s="62">
        <v>9450</v>
      </c>
      <c r="L1315" s="62">
        <v>0</v>
      </c>
      <c r="M1315" s="62">
        <v>18900</v>
      </c>
      <c r="N1315" s="62">
        <v>11550</v>
      </c>
      <c r="O1315" s="62">
        <v>0</v>
      </c>
      <c r="P1315" s="63">
        <v>0</v>
      </c>
      <c r="Q1315" s="64">
        <f>SUM(J1315:P1315)</f>
        <v>42000</v>
      </c>
    </row>
    <row r="1316" spans="1:17" ht="18" customHeight="1" thickBot="1">
      <c r="A1316" s="60" t="s">
        <v>30</v>
      </c>
      <c r="B1316" s="61">
        <v>0</v>
      </c>
      <c r="C1316" s="62">
        <v>7</v>
      </c>
      <c r="D1316" s="62">
        <v>0</v>
      </c>
      <c r="E1316" s="62">
        <v>8</v>
      </c>
      <c r="F1316" s="62">
        <v>10</v>
      </c>
      <c r="G1316" s="62">
        <v>0</v>
      </c>
      <c r="H1316" s="63">
        <v>0</v>
      </c>
      <c r="I1316" s="64">
        <f>SUM(B1316:H1316)</f>
        <v>25</v>
      </c>
      <c r="J1316" s="61">
        <v>0</v>
      </c>
      <c r="K1316" s="62">
        <v>3675</v>
      </c>
      <c r="L1316" s="62">
        <v>0</v>
      </c>
      <c r="M1316" s="62">
        <v>4200</v>
      </c>
      <c r="N1316" s="62">
        <v>5250</v>
      </c>
      <c r="O1316" s="62">
        <v>0</v>
      </c>
      <c r="P1316" s="63">
        <v>0</v>
      </c>
      <c r="Q1316" s="64">
        <f>SUM(J1316:P1316)</f>
        <v>13125</v>
      </c>
    </row>
    <row r="1317" spans="1:17" s="59" customFormat="1" ht="26.25" customHeight="1" thickBot="1">
      <c r="A1317" s="54" t="s">
        <v>31</v>
      </c>
      <c r="B1317" s="55">
        <f t="shared" ref="B1317:Q1317" si="815">SUM(B1318:B1319)</f>
        <v>244</v>
      </c>
      <c r="C1317" s="56">
        <f t="shared" si="815"/>
        <v>460</v>
      </c>
      <c r="D1317" s="56">
        <f t="shared" si="815"/>
        <v>0</v>
      </c>
      <c r="E1317" s="56">
        <f t="shared" si="815"/>
        <v>363</v>
      </c>
      <c r="F1317" s="56">
        <f t="shared" si="815"/>
        <v>174</v>
      </c>
      <c r="G1317" s="56">
        <f t="shared" si="815"/>
        <v>0</v>
      </c>
      <c r="H1317" s="57">
        <f t="shared" si="815"/>
        <v>0</v>
      </c>
      <c r="I1317" s="58">
        <f t="shared" si="815"/>
        <v>1241</v>
      </c>
      <c r="J1317" s="55">
        <f t="shared" si="815"/>
        <v>6765</v>
      </c>
      <c r="K1317" s="56">
        <f t="shared" si="815"/>
        <v>13155</v>
      </c>
      <c r="L1317" s="56">
        <f t="shared" si="815"/>
        <v>0</v>
      </c>
      <c r="M1317" s="56">
        <f t="shared" si="815"/>
        <v>10365</v>
      </c>
      <c r="N1317" s="56">
        <f t="shared" si="815"/>
        <v>4695</v>
      </c>
      <c r="O1317" s="56">
        <f t="shared" si="815"/>
        <v>0</v>
      </c>
      <c r="P1317" s="57">
        <f t="shared" si="815"/>
        <v>0</v>
      </c>
      <c r="Q1317" s="58">
        <f t="shared" si="815"/>
        <v>34980</v>
      </c>
    </row>
    <row r="1318" spans="1:17" ht="18" customHeight="1">
      <c r="A1318" s="45" t="s">
        <v>32</v>
      </c>
      <c r="B1318" s="61">
        <v>207</v>
      </c>
      <c r="C1318" s="62">
        <v>417</v>
      </c>
      <c r="D1318" s="62">
        <v>0</v>
      </c>
      <c r="E1318" s="62">
        <v>328</v>
      </c>
      <c r="F1318" s="62">
        <v>139</v>
      </c>
      <c r="G1318" s="62">
        <v>0</v>
      </c>
      <c r="H1318" s="63">
        <v>0</v>
      </c>
      <c r="I1318" s="64">
        <f>SUM(B1318:H1318)</f>
        <v>1091</v>
      </c>
      <c r="J1318" s="61">
        <v>6210</v>
      </c>
      <c r="K1318" s="62">
        <v>12510</v>
      </c>
      <c r="L1318" s="62">
        <v>0</v>
      </c>
      <c r="M1318" s="62">
        <v>9840</v>
      </c>
      <c r="N1318" s="62">
        <v>4170</v>
      </c>
      <c r="O1318" s="62">
        <v>0</v>
      </c>
      <c r="P1318" s="63">
        <v>0</v>
      </c>
      <c r="Q1318" s="64">
        <f>SUM(J1318:P1318)</f>
        <v>32730</v>
      </c>
    </row>
    <row r="1319" spans="1:17" ht="18" customHeight="1" thickBot="1">
      <c r="A1319" s="45" t="s">
        <v>33</v>
      </c>
      <c r="B1319" s="61">
        <v>37</v>
      </c>
      <c r="C1319" s="62">
        <v>43</v>
      </c>
      <c r="D1319" s="62">
        <v>0</v>
      </c>
      <c r="E1319" s="62">
        <v>35</v>
      </c>
      <c r="F1319" s="62">
        <v>35</v>
      </c>
      <c r="G1319" s="62">
        <v>0</v>
      </c>
      <c r="H1319" s="63">
        <v>0</v>
      </c>
      <c r="I1319" s="111">
        <f>SUM(B1319:H1319)</f>
        <v>150</v>
      </c>
      <c r="J1319" s="61">
        <v>555</v>
      </c>
      <c r="K1319" s="62">
        <v>645</v>
      </c>
      <c r="L1319" s="62">
        <v>0</v>
      </c>
      <c r="M1319" s="62">
        <v>525</v>
      </c>
      <c r="N1319" s="62">
        <v>525</v>
      </c>
      <c r="O1319" s="62">
        <v>0</v>
      </c>
      <c r="P1319" s="63">
        <v>0</v>
      </c>
      <c r="Q1319" s="64">
        <f>SUM(J1319:P1319)</f>
        <v>2250</v>
      </c>
    </row>
    <row r="1320" spans="1:17" s="59" customFormat="1" ht="26.25" customHeight="1" thickBot="1">
      <c r="A1320" s="54" t="s">
        <v>34</v>
      </c>
      <c r="B1320" s="55">
        <f>SUM(B1321:B1324)</f>
        <v>1709</v>
      </c>
      <c r="C1320" s="56">
        <f t="shared" ref="C1320:Q1320" si="816">SUM(C1321:C1324)</f>
        <v>4487</v>
      </c>
      <c r="D1320" s="56">
        <f t="shared" si="816"/>
        <v>0</v>
      </c>
      <c r="E1320" s="56">
        <f t="shared" si="816"/>
        <v>4631</v>
      </c>
      <c r="F1320" s="56">
        <f t="shared" si="816"/>
        <v>4891</v>
      </c>
      <c r="G1320" s="56">
        <f t="shared" si="816"/>
        <v>0</v>
      </c>
      <c r="H1320" s="57">
        <f t="shared" si="816"/>
        <v>0</v>
      </c>
      <c r="I1320" s="58">
        <f t="shared" si="816"/>
        <v>15718</v>
      </c>
      <c r="J1320" s="55">
        <f t="shared" si="816"/>
        <v>127185</v>
      </c>
      <c r="K1320" s="56">
        <f t="shared" si="816"/>
        <v>330285</v>
      </c>
      <c r="L1320" s="56">
        <f t="shared" si="816"/>
        <v>0</v>
      </c>
      <c r="M1320" s="56">
        <f t="shared" si="816"/>
        <v>352710</v>
      </c>
      <c r="N1320" s="56">
        <f t="shared" si="816"/>
        <v>343845</v>
      </c>
      <c r="O1320" s="56">
        <f t="shared" si="816"/>
        <v>0</v>
      </c>
      <c r="P1320" s="57">
        <f t="shared" si="816"/>
        <v>0</v>
      </c>
      <c r="Q1320" s="58">
        <f t="shared" si="816"/>
        <v>1154025</v>
      </c>
    </row>
    <row r="1321" spans="1:17" ht="18" customHeight="1">
      <c r="A1321" s="60" t="s">
        <v>35</v>
      </c>
      <c r="B1321" s="61">
        <v>636</v>
      </c>
      <c r="C1321" s="62">
        <v>1847</v>
      </c>
      <c r="D1321" s="62">
        <v>0</v>
      </c>
      <c r="E1321" s="62">
        <v>1425</v>
      </c>
      <c r="F1321" s="62">
        <v>1643</v>
      </c>
      <c r="G1321" s="62">
        <v>0</v>
      </c>
      <c r="H1321" s="63">
        <v>0</v>
      </c>
      <c r="I1321" s="64">
        <f>SUM(B1321:H1321)</f>
        <v>5551</v>
      </c>
      <c r="J1321" s="61">
        <v>38160</v>
      </c>
      <c r="K1321" s="62">
        <v>110820</v>
      </c>
      <c r="L1321" s="62">
        <v>0</v>
      </c>
      <c r="M1321" s="62">
        <v>85500</v>
      </c>
      <c r="N1321" s="62">
        <v>98580</v>
      </c>
      <c r="O1321" s="62">
        <v>0</v>
      </c>
      <c r="P1321" s="63">
        <v>0</v>
      </c>
      <c r="Q1321" s="64">
        <f>SUM(J1321:P1321)</f>
        <v>333060</v>
      </c>
    </row>
    <row r="1322" spans="1:17" ht="18" customHeight="1">
      <c r="A1322" s="60" t="s">
        <v>36</v>
      </c>
      <c r="B1322" s="61">
        <v>35</v>
      </c>
      <c r="C1322" s="62">
        <v>87</v>
      </c>
      <c r="D1322" s="62">
        <v>0</v>
      </c>
      <c r="E1322" s="62">
        <v>75</v>
      </c>
      <c r="F1322" s="62">
        <v>260</v>
      </c>
      <c r="G1322" s="62">
        <v>0</v>
      </c>
      <c r="H1322" s="63">
        <v>0</v>
      </c>
      <c r="I1322" s="64">
        <f>SUM(B1322:H1322)</f>
        <v>457</v>
      </c>
      <c r="J1322" s="61">
        <v>1050</v>
      </c>
      <c r="K1322" s="62">
        <v>2610</v>
      </c>
      <c r="L1322" s="62">
        <v>0</v>
      </c>
      <c r="M1322" s="62">
        <v>2250</v>
      </c>
      <c r="N1322" s="62">
        <v>7800</v>
      </c>
      <c r="O1322" s="62">
        <v>0</v>
      </c>
      <c r="P1322" s="63">
        <v>0</v>
      </c>
      <c r="Q1322" s="64">
        <f>SUM(J1322:P1322)</f>
        <v>13710</v>
      </c>
    </row>
    <row r="1323" spans="1:17" ht="18" customHeight="1">
      <c r="A1323" s="45" t="s">
        <v>37</v>
      </c>
      <c r="B1323" s="61">
        <v>917</v>
      </c>
      <c r="C1323" s="62">
        <v>2266</v>
      </c>
      <c r="D1323" s="62">
        <v>0</v>
      </c>
      <c r="E1323" s="62">
        <v>2757</v>
      </c>
      <c r="F1323" s="62">
        <v>2289</v>
      </c>
      <c r="G1323" s="62">
        <v>0</v>
      </c>
      <c r="H1323" s="63">
        <v>0</v>
      </c>
      <c r="I1323" s="64">
        <f>SUM(B1323:H1323)</f>
        <v>8229</v>
      </c>
      <c r="J1323" s="61">
        <v>82530</v>
      </c>
      <c r="K1323" s="62">
        <v>203940</v>
      </c>
      <c r="L1323" s="62">
        <v>0</v>
      </c>
      <c r="M1323" s="62">
        <v>248130</v>
      </c>
      <c r="N1323" s="62">
        <v>206010</v>
      </c>
      <c r="O1323" s="62">
        <v>0</v>
      </c>
      <c r="P1323" s="63">
        <v>0</v>
      </c>
      <c r="Q1323" s="64">
        <f>SUM(J1323:P1323)</f>
        <v>740610</v>
      </c>
    </row>
    <row r="1324" spans="1:17" ht="18" customHeight="1" thickBot="1">
      <c r="A1324" s="45" t="s">
        <v>38</v>
      </c>
      <c r="B1324" s="61">
        <v>121</v>
      </c>
      <c r="C1324" s="62">
        <v>287</v>
      </c>
      <c r="D1324" s="62">
        <v>0</v>
      </c>
      <c r="E1324" s="62">
        <v>374</v>
      </c>
      <c r="F1324" s="62">
        <v>699</v>
      </c>
      <c r="G1324" s="62">
        <v>0</v>
      </c>
      <c r="H1324" s="63">
        <v>0</v>
      </c>
      <c r="I1324" s="64">
        <f>SUM(B1324:H1324)</f>
        <v>1481</v>
      </c>
      <c r="J1324" s="61">
        <v>5445</v>
      </c>
      <c r="K1324" s="62">
        <v>12915</v>
      </c>
      <c r="L1324" s="62">
        <v>0</v>
      </c>
      <c r="M1324" s="62">
        <v>16830</v>
      </c>
      <c r="N1324" s="62">
        <v>31455</v>
      </c>
      <c r="O1324" s="62">
        <v>0</v>
      </c>
      <c r="P1324" s="63">
        <v>0</v>
      </c>
      <c r="Q1324" s="64">
        <f>SUM(J1324:P1324)</f>
        <v>66645</v>
      </c>
    </row>
    <row r="1325" spans="1:17" s="59" customFormat="1" ht="26.25" customHeight="1" thickBot="1">
      <c r="A1325" s="54" t="s">
        <v>39</v>
      </c>
      <c r="B1325" s="55">
        <f t="shared" ref="B1325:Q1325" si="817">SUM(B1326:B1327)</f>
        <v>31</v>
      </c>
      <c r="C1325" s="56">
        <f t="shared" si="817"/>
        <v>84</v>
      </c>
      <c r="D1325" s="56">
        <f t="shared" si="817"/>
        <v>0</v>
      </c>
      <c r="E1325" s="56">
        <f t="shared" si="817"/>
        <v>57</v>
      </c>
      <c r="F1325" s="56">
        <f t="shared" si="817"/>
        <v>39</v>
      </c>
      <c r="G1325" s="56">
        <f t="shared" si="817"/>
        <v>0</v>
      </c>
      <c r="H1325" s="57">
        <f t="shared" si="817"/>
        <v>0</v>
      </c>
      <c r="I1325" s="58">
        <f t="shared" si="817"/>
        <v>211</v>
      </c>
      <c r="J1325" s="55">
        <f t="shared" si="817"/>
        <v>4845</v>
      </c>
      <c r="K1325" s="56">
        <f t="shared" si="817"/>
        <v>12495</v>
      </c>
      <c r="L1325" s="56">
        <f t="shared" si="817"/>
        <v>0</v>
      </c>
      <c r="M1325" s="56">
        <f t="shared" si="817"/>
        <v>9690</v>
      </c>
      <c r="N1325" s="56">
        <f t="shared" si="817"/>
        <v>5695</v>
      </c>
      <c r="O1325" s="56">
        <f t="shared" si="817"/>
        <v>0</v>
      </c>
      <c r="P1325" s="57">
        <f t="shared" si="817"/>
        <v>0</v>
      </c>
      <c r="Q1325" s="58">
        <f t="shared" si="817"/>
        <v>32725</v>
      </c>
    </row>
    <row r="1326" spans="1:17" ht="18" customHeight="1">
      <c r="A1326" s="60" t="s">
        <v>40</v>
      </c>
      <c r="B1326" s="61">
        <v>26</v>
      </c>
      <c r="C1326" s="62">
        <v>63</v>
      </c>
      <c r="D1326" s="62">
        <v>0</v>
      </c>
      <c r="E1326" s="62">
        <v>57</v>
      </c>
      <c r="F1326" s="62">
        <v>28</v>
      </c>
      <c r="G1326" s="62">
        <v>0</v>
      </c>
      <c r="H1326" s="63">
        <v>0</v>
      </c>
      <c r="I1326" s="64">
        <f>SUM(B1326:H1326)</f>
        <v>174</v>
      </c>
      <c r="J1326" s="61">
        <v>4420</v>
      </c>
      <c r="K1326" s="62">
        <v>10710</v>
      </c>
      <c r="L1326" s="62">
        <v>0</v>
      </c>
      <c r="M1326" s="62">
        <v>9690</v>
      </c>
      <c r="N1326" s="62">
        <v>4760</v>
      </c>
      <c r="O1326" s="62">
        <v>0</v>
      </c>
      <c r="P1326" s="63">
        <v>0</v>
      </c>
      <c r="Q1326" s="64">
        <f>SUM(J1326:P1326)</f>
        <v>29580</v>
      </c>
    </row>
    <row r="1327" spans="1:17" ht="18" customHeight="1" thickBot="1">
      <c r="A1327" s="60" t="s">
        <v>41</v>
      </c>
      <c r="B1327" s="61">
        <v>5</v>
      </c>
      <c r="C1327" s="62">
        <v>21</v>
      </c>
      <c r="D1327" s="62">
        <v>0</v>
      </c>
      <c r="E1327" s="62">
        <v>0</v>
      </c>
      <c r="F1327" s="62">
        <v>11</v>
      </c>
      <c r="G1327" s="62">
        <v>0</v>
      </c>
      <c r="H1327" s="63">
        <v>0</v>
      </c>
      <c r="I1327" s="64">
        <f>SUM(B1327:H1327)</f>
        <v>37</v>
      </c>
      <c r="J1327" s="61">
        <v>425</v>
      </c>
      <c r="K1327" s="62">
        <v>1785</v>
      </c>
      <c r="L1327" s="62">
        <v>0</v>
      </c>
      <c r="M1327" s="62">
        <v>0</v>
      </c>
      <c r="N1327" s="62">
        <v>935</v>
      </c>
      <c r="O1327" s="62">
        <v>0</v>
      </c>
      <c r="P1327" s="63">
        <v>0</v>
      </c>
      <c r="Q1327" s="64">
        <f>SUM(J1327:P1327)</f>
        <v>3145</v>
      </c>
    </row>
    <row r="1328" spans="1:17" s="59" customFormat="1" ht="26.25" customHeight="1" thickBot="1">
      <c r="A1328" s="54" t="s">
        <v>42</v>
      </c>
      <c r="B1328" s="55">
        <f t="shared" ref="B1328:Q1328" si="818">SUM(B1329:B1330)</f>
        <v>39</v>
      </c>
      <c r="C1328" s="56">
        <f t="shared" si="818"/>
        <v>179</v>
      </c>
      <c r="D1328" s="56">
        <f t="shared" si="818"/>
        <v>0</v>
      </c>
      <c r="E1328" s="56">
        <f t="shared" si="818"/>
        <v>152</v>
      </c>
      <c r="F1328" s="56">
        <f t="shared" si="818"/>
        <v>155</v>
      </c>
      <c r="G1328" s="56">
        <f t="shared" si="818"/>
        <v>0</v>
      </c>
      <c r="H1328" s="57">
        <f t="shared" si="818"/>
        <v>0</v>
      </c>
      <c r="I1328" s="58">
        <f t="shared" si="818"/>
        <v>525</v>
      </c>
      <c r="J1328" s="55">
        <f t="shared" si="818"/>
        <v>8520</v>
      </c>
      <c r="K1328" s="56">
        <f t="shared" si="818"/>
        <v>40080</v>
      </c>
      <c r="L1328" s="56">
        <f t="shared" si="818"/>
        <v>0</v>
      </c>
      <c r="M1328" s="56">
        <f t="shared" si="818"/>
        <v>33000</v>
      </c>
      <c r="N1328" s="56">
        <f t="shared" si="818"/>
        <v>31800</v>
      </c>
      <c r="O1328" s="56">
        <f t="shared" si="818"/>
        <v>0</v>
      </c>
      <c r="P1328" s="57">
        <f t="shared" si="818"/>
        <v>0</v>
      </c>
      <c r="Q1328" s="58">
        <f t="shared" si="818"/>
        <v>113400</v>
      </c>
    </row>
    <row r="1329" spans="1:17" ht="18" customHeight="1">
      <c r="A1329" s="60" t="s">
        <v>43</v>
      </c>
      <c r="B1329" s="61">
        <v>32</v>
      </c>
      <c r="C1329" s="62">
        <v>155</v>
      </c>
      <c r="D1329" s="62"/>
      <c r="E1329" s="62">
        <v>123</v>
      </c>
      <c r="F1329" s="62">
        <v>110</v>
      </c>
      <c r="G1329" s="62"/>
      <c r="H1329" s="63"/>
      <c r="I1329" s="64">
        <f>SUM(B1329:H1329)</f>
        <v>420</v>
      </c>
      <c r="J1329" s="61">
        <v>7680</v>
      </c>
      <c r="K1329" s="62">
        <v>37200</v>
      </c>
      <c r="L1329" s="62">
        <v>0</v>
      </c>
      <c r="M1329" s="62">
        <v>29520</v>
      </c>
      <c r="N1329" s="62">
        <v>26400</v>
      </c>
      <c r="O1329" s="62">
        <v>0</v>
      </c>
      <c r="P1329" s="63">
        <v>0</v>
      </c>
      <c r="Q1329" s="64">
        <f>SUM(J1329:P1329)</f>
        <v>100800</v>
      </c>
    </row>
    <row r="1330" spans="1:17" ht="18" customHeight="1" thickBot="1">
      <c r="A1330" s="60" t="s">
        <v>44</v>
      </c>
      <c r="B1330" s="61">
        <v>7</v>
      </c>
      <c r="C1330" s="62">
        <v>24</v>
      </c>
      <c r="D1330" s="62"/>
      <c r="E1330" s="62">
        <v>29</v>
      </c>
      <c r="F1330" s="62">
        <v>45</v>
      </c>
      <c r="G1330" s="62"/>
      <c r="H1330" s="63"/>
      <c r="I1330" s="64">
        <f>SUM(B1330:H1330)</f>
        <v>105</v>
      </c>
      <c r="J1330" s="61">
        <v>840</v>
      </c>
      <c r="K1330" s="62">
        <v>2880</v>
      </c>
      <c r="L1330" s="62">
        <v>0</v>
      </c>
      <c r="M1330" s="62">
        <v>3480</v>
      </c>
      <c r="N1330" s="62">
        <v>5400</v>
      </c>
      <c r="O1330" s="62">
        <v>0</v>
      </c>
      <c r="P1330" s="63">
        <v>0</v>
      </c>
      <c r="Q1330" s="64">
        <f>SUM(J1330:P1330)</f>
        <v>12600</v>
      </c>
    </row>
    <row r="1331" spans="1:17" s="59" customFormat="1" ht="26.25" customHeight="1" thickBot="1">
      <c r="A1331" s="54" t="s">
        <v>45</v>
      </c>
      <c r="B1331" s="55">
        <f>SUM(B1332:B1339)</f>
        <v>41</v>
      </c>
      <c r="C1331" s="56">
        <f t="shared" ref="C1331:Q1331" si="819">SUM(C1332:C1339)</f>
        <v>240</v>
      </c>
      <c r="D1331" s="56">
        <f t="shared" si="819"/>
        <v>0</v>
      </c>
      <c r="E1331" s="56">
        <f t="shared" si="819"/>
        <v>224</v>
      </c>
      <c r="F1331" s="56">
        <f t="shared" si="819"/>
        <v>185</v>
      </c>
      <c r="G1331" s="56">
        <f t="shared" si="819"/>
        <v>0</v>
      </c>
      <c r="H1331" s="57">
        <f t="shared" si="819"/>
        <v>0</v>
      </c>
      <c r="I1331" s="58">
        <f t="shared" si="819"/>
        <v>690</v>
      </c>
      <c r="J1331" s="55">
        <f t="shared" si="819"/>
        <v>9557</v>
      </c>
      <c r="K1331" s="56">
        <f t="shared" si="819"/>
        <v>58192</v>
      </c>
      <c r="L1331" s="56">
        <f t="shared" si="819"/>
        <v>0</v>
      </c>
      <c r="M1331" s="56">
        <f t="shared" si="819"/>
        <v>58264</v>
      </c>
      <c r="N1331" s="56">
        <f t="shared" si="819"/>
        <v>45563</v>
      </c>
      <c r="O1331" s="56">
        <f t="shared" si="819"/>
        <v>0</v>
      </c>
      <c r="P1331" s="57">
        <f t="shared" si="819"/>
        <v>0</v>
      </c>
      <c r="Q1331" s="58">
        <f t="shared" si="819"/>
        <v>171576</v>
      </c>
    </row>
    <row r="1332" spans="1:17" ht="18" customHeight="1">
      <c r="A1332" s="45" t="s">
        <v>46</v>
      </c>
      <c r="B1332" s="61">
        <v>10</v>
      </c>
      <c r="C1332" s="62">
        <v>36</v>
      </c>
      <c r="D1332" s="62">
        <v>0</v>
      </c>
      <c r="E1332" s="62">
        <v>26</v>
      </c>
      <c r="F1332" s="62">
        <v>18</v>
      </c>
      <c r="G1332" s="62">
        <v>0</v>
      </c>
      <c r="H1332" s="63">
        <v>0</v>
      </c>
      <c r="I1332" s="64">
        <f t="shared" ref="I1332:I1339" si="820">SUM(B1332:H1332)</f>
        <v>90</v>
      </c>
      <c r="J1332" s="61">
        <v>1940</v>
      </c>
      <c r="K1332" s="62">
        <v>6984</v>
      </c>
      <c r="L1332" s="62">
        <v>0</v>
      </c>
      <c r="M1332" s="62">
        <v>5044</v>
      </c>
      <c r="N1332" s="62">
        <v>3492</v>
      </c>
      <c r="O1332" s="62">
        <v>0</v>
      </c>
      <c r="P1332" s="63">
        <v>0</v>
      </c>
      <c r="Q1332" s="64">
        <f t="shared" ref="Q1332:Q1339" si="821">SUM(J1332:P1332)</f>
        <v>17460</v>
      </c>
    </row>
    <row r="1333" spans="1:17" ht="18" customHeight="1">
      <c r="A1333" s="45" t="s">
        <v>47</v>
      </c>
      <c r="B1333" s="61">
        <v>1</v>
      </c>
      <c r="C1333" s="62">
        <v>4</v>
      </c>
      <c r="D1333" s="62">
        <v>0</v>
      </c>
      <c r="E1333" s="62">
        <v>0</v>
      </c>
      <c r="F1333" s="62">
        <v>3</v>
      </c>
      <c r="G1333" s="62">
        <v>0</v>
      </c>
      <c r="H1333" s="63">
        <v>0</v>
      </c>
      <c r="I1333" s="64">
        <f t="shared" si="820"/>
        <v>8</v>
      </c>
      <c r="J1333" s="61">
        <v>97</v>
      </c>
      <c r="K1333" s="62">
        <v>388</v>
      </c>
      <c r="L1333" s="62">
        <v>0</v>
      </c>
      <c r="M1333" s="62">
        <v>0</v>
      </c>
      <c r="N1333" s="62">
        <v>291</v>
      </c>
      <c r="O1333" s="62">
        <v>0</v>
      </c>
      <c r="P1333" s="63">
        <v>0</v>
      </c>
      <c r="Q1333" s="64">
        <f t="shared" si="821"/>
        <v>776</v>
      </c>
    </row>
    <row r="1334" spans="1:17" ht="18" customHeight="1">
      <c r="A1334" s="45" t="s">
        <v>48</v>
      </c>
      <c r="B1334" s="61">
        <v>6</v>
      </c>
      <c r="C1334" s="62">
        <v>23</v>
      </c>
      <c r="D1334" s="62">
        <v>0</v>
      </c>
      <c r="E1334" s="62">
        <v>26</v>
      </c>
      <c r="F1334" s="62">
        <v>18</v>
      </c>
      <c r="G1334" s="62">
        <v>0</v>
      </c>
      <c r="H1334" s="63">
        <v>0</v>
      </c>
      <c r="I1334" s="64">
        <f t="shared" si="820"/>
        <v>73</v>
      </c>
      <c r="J1334" s="61">
        <v>1800</v>
      </c>
      <c r="K1334" s="62">
        <v>6900</v>
      </c>
      <c r="L1334" s="62">
        <v>0</v>
      </c>
      <c r="M1334" s="62">
        <v>7800</v>
      </c>
      <c r="N1334" s="62">
        <v>5400</v>
      </c>
      <c r="O1334" s="62">
        <v>0</v>
      </c>
      <c r="P1334" s="63">
        <v>0</v>
      </c>
      <c r="Q1334" s="64">
        <f t="shared" si="821"/>
        <v>21900</v>
      </c>
    </row>
    <row r="1335" spans="1:17" ht="18" customHeight="1">
      <c r="A1335" s="45" t="s">
        <v>49</v>
      </c>
      <c r="B1335" s="61">
        <v>4</v>
      </c>
      <c r="C1335" s="62">
        <v>16</v>
      </c>
      <c r="D1335" s="62">
        <v>0</v>
      </c>
      <c r="E1335" s="62">
        <v>16</v>
      </c>
      <c r="F1335" s="62">
        <v>8</v>
      </c>
      <c r="G1335" s="62">
        <v>0</v>
      </c>
      <c r="H1335" s="63">
        <v>0</v>
      </c>
      <c r="I1335" s="64">
        <f t="shared" si="820"/>
        <v>44</v>
      </c>
      <c r="J1335" s="61">
        <v>600</v>
      </c>
      <c r="K1335" s="62">
        <v>2400</v>
      </c>
      <c r="L1335" s="62">
        <v>0</v>
      </c>
      <c r="M1335" s="62">
        <v>2400</v>
      </c>
      <c r="N1335" s="62">
        <v>1200</v>
      </c>
      <c r="O1335" s="62">
        <v>0</v>
      </c>
      <c r="P1335" s="63">
        <v>0</v>
      </c>
      <c r="Q1335" s="64">
        <f t="shared" si="821"/>
        <v>6600</v>
      </c>
    </row>
    <row r="1336" spans="1:17" ht="18" customHeight="1">
      <c r="A1336" s="45" t="s">
        <v>50</v>
      </c>
      <c r="B1336" s="61">
        <v>10</v>
      </c>
      <c r="C1336" s="62">
        <v>81</v>
      </c>
      <c r="D1336" s="62">
        <v>0</v>
      </c>
      <c r="E1336" s="62">
        <v>48</v>
      </c>
      <c r="F1336" s="62">
        <v>65</v>
      </c>
      <c r="G1336" s="62">
        <v>0</v>
      </c>
      <c r="H1336" s="63">
        <v>0</v>
      </c>
      <c r="I1336" s="64">
        <f t="shared" si="820"/>
        <v>204</v>
      </c>
      <c r="J1336" s="61">
        <v>2300</v>
      </c>
      <c r="K1336" s="62">
        <v>18630</v>
      </c>
      <c r="L1336" s="62">
        <v>0</v>
      </c>
      <c r="M1336" s="62">
        <v>11040</v>
      </c>
      <c r="N1336" s="62">
        <v>14950</v>
      </c>
      <c r="O1336" s="62">
        <v>0</v>
      </c>
      <c r="P1336" s="63">
        <v>0</v>
      </c>
      <c r="Q1336" s="64">
        <f t="shared" si="821"/>
        <v>46920</v>
      </c>
    </row>
    <row r="1337" spans="1:17" ht="18" customHeight="1">
      <c r="A1337" s="45" t="s">
        <v>51</v>
      </c>
      <c r="B1337" s="61">
        <v>2</v>
      </c>
      <c r="C1337" s="62">
        <v>6</v>
      </c>
      <c r="D1337" s="62">
        <v>0</v>
      </c>
      <c r="E1337" s="62">
        <v>3</v>
      </c>
      <c r="F1337" s="62">
        <v>7</v>
      </c>
      <c r="G1337" s="62">
        <v>0</v>
      </c>
      <c r="H1337" s="63">
        <v>0</v>
      </c>
      <c r="I1337" s="64">
        <f t="shared" si="820"/>
        <v>18</v>
      </c>
      <c r="J1337" s="61">
        <v>230</v>
      </c>
      <c r="K1337" s="62">
        <v>690</v>
      </c>
      <c r="L1337" s="62">
        <v>0</v>
      </c>
      <c r="M1337" s="62">
        <v>345</v>
      </c>
      <c r="N1337" s="62">
        <v>805</v>
      </c>
      <c r="O1337" s="62">
        <v>0</v>
      </c>
      <c r="P1337" s="63">
        <v>0</v>
      </c>
      <c r="Q1337" s="64">
        <f t="shared" si="821"/>
        <v>2070</v>
      </c>
    </row>
    <row r="1338" spans="1:17" ht="18" customHeight="1">
      <c r="A1338" s="45" t="s">
        <v>52</v>
      </c>
      <c r="B1338" s="61">
        <v>6</v>
      </c>
      <c r="C1338" s="62">
        <v>46</v>
      </c>
      <c r="D1338" s="62">
        <v>0</v>
      </c>
      <c r="E1338" s="62">
        <v>66</v>
      </c>
      <c r="F1338" s="62">
        <v>39</v>
      </c>
      <c r="G1338" s="62">
        <v>0</v>
      </c>
      <c r="H1338" s="63">
        <v>0</v>
      </c>
      <c r="I1338" s="64">
        <f t="shared" si="820"/>
        <v>157</v>
      </c>
      <c r="J1338" s="61">
        <v>2220</v>
      </c>
      <c r="K1338" s="62">
        <v>17020</v>
      </c>
      <c r="L1338" s="62">
        <v>0</v>
      </c>
      <c r="M1338" s="62">
        <v>24420</v>
      </c>
      <c r="N1338" s="62">
        <v>14430</v>
      </c>
      <c r="O1338" s="62">
        <v>0</v>
      </c>
      <c r="P1338" s="63">
        <v>0</v>
      </c>
      <c r="Q1338" s="64">
        <f t="shared" si="821"/>
        <v>58090</v>
      </c>
    </row>
    <row r="1339" spans="1:17" ht="18" customHeight="1" thickBot="1">
      <c r="A1339" s="45" t="s">
        <v>53</v>
      </c>
      <c r="B1339" s="61">
        <v>2</v>
      </c>
      <c r="C1339" s="62">
        <v>28</v>
      </c>
      <c r="D1339" s="62">
        <v>0</v>
      </c>
      <c r="E1339" s="62">
        <v>39</v>
      </c>
      <c r="F1339" s="62">
        <v>27</v>
      </c>
      <c r="G1339" s="62">
        <v>0</v>
      </c>
      <c r="H1339" s="63">
        <v>0</v>
      </c>
      <c r="I1339" s="64">
        <f t="shared" si="820"/>
        <v>96</v>
      </c>
      <c r="J1339" s="61">
        <v>370</v>
      </c>
      <c r="K1339" s="62">
        <v>5180</v>
      </c>
      <c r="L1339" s="62">
        <v>0</v>
      </c>
      <c r="M1339" s="62">
        <v>7215</v>
      </c>
      <c r="N1339" s="62">
        <v>4995</v>
      </c>
      <c r="O1339" s="62">
        <v>0</v>
      </c>
      <c r="P1339" s="63">
        <v>0</v>
      </c>
      <c r="Q1339" s="64">
        <f t="shared" si="821"/>
        <v>17760</v>
      </c>
    </row>
    <row r="1340" spans="1:17" s="59" customFormat="1" ht="26.25" customHeight="1" thickBot="1">
      <c r="A1340" s="54" t="s">
        <v>54</v>
      </c>
      <c r="B1340" s="55">
        <f t="shared" ref="B1340:Q1340" si="822">SUM(B1341:B1342)</f>
        <v>16</v>
      </c>
      <c r="C1340" s="56">
        <f t="shared" si="822"/>
        <v>139</v>
      </c>
      <c r="D1340" s="56">
        <f t="shared" si="822"/>
        <v>0</v>
      </c>
      <c r="E1340" s="56">
        <f t="shared" si="822"/>
        <v>102</v>
      </c>
      <c r="F1340" s="56">
        <f t="shared" si="822"/>
        <v>131</v>
      </c>
      <c r="G1340" s="56">
        <f t="shared" si="822"/>
        <v>0</v>
      </c>
      <c r="H1340" s="57">
        <f t="shared" si="822"/>
        <v>0</v>
      </c>
      <c r="I1340" s="58">
        <f t="shared" si="822"/>
        <v>388</v>
      </c>
      <c r="J1340" s="55">
        <f t="shared" si="822"/>
        <v>6090</v>
      </c>
      <c r="K1340" s="56">
        <f t="shared" si="822"/>
        <v>52920</v>
      </c>
      <c r="L1340" s="56">
        <f t="shared" si="822"/>
        <v>0</v>
      </c>
      <c r="M1340" s="56">
        <f t="shared" si="822"/>
        <v>38010</v>
      </c>
      <c r="N1340" s="56">
        <f t="shared" si="822"/>
        <v>44730</v>
      </c>
      <c r="O1340" s="56">
        <f t="shared" si="822"/>
        <v>0</v>
      </c>
      <c r="P1340" s="57">
        <f t="shared" si="822"/>
        <v>0</v>
      </c>
      <c r="Q1340" s="58">
        <f t="shared" si="822"/>
        <v>141750</v>
      </c>
    </row>
    <row r="1341" spans="1:17" ht="18" customHeight="1">
      <c r="A1341" s="60" t="s">
        <v>55</v>
      </c>
      <c r="B1341" s="61">
        <v>13</v>
      </c>
      <c r="C1341" s="62">
        <v>113</v>
      </c>
      <c r="D1341" s="62">
        <v>0</v>
      </c>
      <c r="E1341" s="62">
        <v>79</v>
      </c>
      <c r="F1341" s="62">
        <v>82</v>
      </c>
      <c r="G1341" s="62">
        <v>0</v>
      </c>
      <c r="H1341" s="63">
        <v>0</v>
      </c>
      <c r="I1341" s="64">
        <f>SUM(B1341:H1341)</f>
        <v>287</v>
      </c>
      <c r="J1341" s="61">
        <v>5460</v>
      </c>
      <c r="K1341" s="62">
        <v>47460</v>
      </c>
      <c r="L1341" s="62">
        <v>0</v>
      </c>
      <c r="M1341" s="62">
        <v>33180</v>
      </c>
      <c r="N1341" s="62">
        <v>34440</v>
      </c>
      <c r="O1341" s="62">
        <v>0</v>
      </c>
      <c r="P1341" s="63">
        <v>0</v>
      </c>
      <c r="Q1341" s="64">
        <f>SUM(J1341:P1341)</f>
        <v>120540</v>
      </c>
    </row>
    <row r="1342" spans="1:17" ht="18" customHeight="1" thickBot="1">
      <c r="A1342" s="60" t="s">
        <v>56</v>
      </c>
      <c r="B1342" s="61">
        <v>3</v>
      </c>
      <c r="C1342" s="62">
        <v>26</v>
      </c>
      <c r="D1342" s="62">
        <v>0</v>
      </c>
      <c r="E1342" s="62">
        <v>23</v>
      </c>
      <c r="F1342" s="62">
        <v>49</v>
      </c>
      <c r="G1342" s="62">
        <v>0</v>
      </c>
      <c r="H1342" s="63">
        <v>0</v>
      </c>
      <c r="I1342" s="64">
        <f>SUM(B1342:H1342)</f>
        <v>101</v>
      </c>
      <c r="J1342" s="61">
        <v>630</v>
      </c>
      <c r="K1342" s="62">
        <v>5460</v>
      </c>
      <c r="L1342" s="62">
        <v>0</v>
      </c>
      <c r="M1342" s="62">
        <v>4830</v>
      </c>
      <c r="N1342" s="62">
        <v>10290</v>
      </c>
      <c r="O1342" s="62">
        <v>0</v>
      </c>
      <c r="P1342" s="63">
        <v>0</v>
      </c>
      <c r="Q1342" s="64">
        <f>SUM(J1342:P1342)</f>
        <v>21210</v>
      </c>
    </row>
    <row r="1343" spans="1:17" s="59" customFormat="1" ht="26.25" customHeight="1" thickBot="1">
      <c r="A1343" s="54" t="s">
        <v>28</v>
      </c>
      <c r="B1343" s="55">
        <f t="shared" ref="B1343:Q1343" si="823">SUM(B1344:B1345)</f>
        <v>11</v>
      </c>
      <c r="C1343" s="56">
        <f t="shared" si="823"/>
        <v>105</v>
      </c>
      <c r="D1343" s="56">
        <f t="shared" si="823"/>
        <v>0</v>
      </c>
      <c r="E1343" s="56">
        <f t="shared" si="823"/>
        <v>102</v>
      </c>
      <c r="F1343" s="56">
        <f t="shared" si="823"/>
        <v>111</v>
      </c>
      <c r="G1343" s="56">
        <f t="shared" si="823"/>
        <v>0</v>
      </c>
      <c r="H1343" s="57">
        <f t="shared" si="823"/>
        <v>0</v>
      </c>
      <c r="I1343" s="58">
        <f t="shared" si="823"/>
        <v>329</v>
      </c>
      <c r="J1343" s="55">
        <f t="shared" si="823"/>
        <v>6400</v>
      </c>
      <c r="K1343" s="56">
        <f t="shared" si="823"/>
        <v>78800</v>
      </c>
      <c r="L1343" s="56">
        <f t="shared" si="823"/>
        <v>0</v>
      </c>
      <c r="M1343" s="56">
        <f t="shared" si="823"/>
        <v>74000</v>
      </c>
      <c r="N1343" s="56">
        <f t="shared" si="823"/>
        <v>77600</v>
      </c>
      <c r="O1343" s="56">
        <f t="shared" si="823"/>
        <v>0</v>
      </c>
      <c r="P1343" s="57">
        <f t="shared" si="823"/>
        <v>0</v>
      </c>
      <c r="Q1343" s="58">
        <f t="shared" si="823"/>
        <v>236800</v>
      </c>
    </row>
    <row r="1344" spans="1:17" ht="18" customHeight="1">
      <c r="A1344" s="60" t="s">
        <v>57</v>
      </c>
      <c r="B1344" s="61">
        <v>5</v>
      </c>
      <c r="C1344" s="62">
        <v>92</v>
      </c>
      <c r="D1344" s="62">
        <v>0</v>
      </c>
      <c r="E1344" s="62">
        <v>83</v>
      </c>
      <c r="F1344" s="62">
        <v>83</v>
      </c>
      <c r="G1344" s="62">
        <v>0</v>
      </c>
      <c r="H1344" s="63">
        <v>0</v>
      </c>
      <c r="I1344" s="64">
        <f>SUM(B1344:H1344)</f>
        <v>263</v>
      </c>
      <c r="J1344" s="61">
        <v>4000</v>
      </c>
      <c r="K1344" s="62">
        <v>73600</v>
      </c>
      <c r="L1344" s="62">
        <v>0</v>
      </c>
      <c r="M1344" s="62">
        <v>66400</v>
      </c>
      <c r="N1344" s="62">
        <v>66400</v>
      </c>
      <c r="O1344" s="62">
        <v>0</v>
      </c>
      <c r="P1344" s="63">
        <v>0</v>
      </c>
      <c r="Q1344" s="64">
        <f>SUM(J1344:P1344)</f>
        <v>210400</v>
      </c>
    </row>
    <row r="1345" spans="1:17" ht="18" customHeight="1" thickBot="1">
      <c r="A1345" s="60" t="s">
        <v>58</v>
      </c>
      <c r="B1345" s="61">
        <v>6</v>
      </c>
      <c r="C1345" s="62">
        <v>13</v>
      </c>
      <c r="D1345" s="62">
        <v>0</v>
      </c>
      <c r="E1345" s="62">
        <v>19</v>
      </c>
      <c r="F1345" s="62">
        <v>28</v>
      </c>
      <c r="G1345" s="62">
        <v>0</v>
      </c>
      <c r="H1345" s="63">
        <v>0</v>
      </c>
      <c r="I1345" s="64">
        <f>SUM(B1345:H1345)</f>
        <v>66</v>
      </c>
      <c r="J1345" s="61">
        <v>2400</v>
      </c>
      <c r="K1345" s="62">
        <v>5200</v>
      </c>
      <c r="L1345" s="62">
        <v>0</v>
      </c>
      <c r="M1345" s="62">
        <v>7600</v>
      </c>
      <c r="N1345" s="62">
        <v>11200</v>
      </c>
      <c r="O1345" s="62">
        <v>0</v>
      </c>
      <c r="P1345" s="63">
        <v>0</v>
      </c>
      <c r="Q1345" s="64">
        <f>SUM(J1345:P1345)</f>
        <v>26400</v>
      </c>
    </row>
    <row r="1346" spans="1:17" s="59" customFormat="1" ht="16.5" customHeight="1" thickBot="1">
      <c r="A1346" s="54" t="s">
        <v>59</v>
      </c>
      <c r="B1346" s="55">
        <f t="shared" ref="B1346:Q1346" si="824">SUM(B1347:B1348)</f>
        <v>0</v>
      </c>
      <c r="C1346" s="56">
        <f t="shared" si="824"/>
        <v>0</v>
      </c>
      <c r="D1346" s="56">
        <f t="shared" si="824"/>
        <v>0</v>
      </c>
      <c r="E1346" s="56">
        <f t="shared" si="824"/>
        <v>15</v>
      </c>
      <c r="F1346" s="56">
        <f t="shared" si="824"/>
        <v>13</v>
      </c>
      <c r="G1346" s="56">
        <f t="shared" si="824"/>
        <v>0</v>
      </c>
      <c r="H1346" s="57">
        <f t="shared" si="824"/>
        <v>0</v>
      </c>
      <c r="I1346" s="58">
        <f t="shared" si="824"/>
        <v>28</v>
      </c>
      <c r="J1346" s="55">
        <f t="shared" si="824"/>
        <v>0</v>
      </c>
      <c r="K1346" s="56">
        <f t="shared" si="824"/>
        <v>0</v>
      </c>
      <c r="L1346" s="56">
        <f t="shared" si="824"/>
        <v>0</v>
      </c>
      <c r="M1346" s="56">
        <f t="shared" si="824"/>
        <v>1360</v>
      </c>
      <c r="N1346" s="56">
        <f t="shared" si="824"/>
        <v>2210</v>
      </c>
      <c r="O1346" s="56">
        <f t="shared" si="824"/>
        <v>0</v>
      </c>
      <c r="P1346" s="57">
        <f t="shared" si="824"/>
        <v>0</v>
      </c>
      <c r="Q1346" s="58">
        <f t="shared" si="824"/>
        <v>3570</v>
      </c>
    </row>
    <row r="1347" spans="1:17" ht="18" customHeight="1">
      <c r="A1347" s="60" t="s">
        <v>60</v>
      </c>
      <c r="B1347" s="61">
        <v>0</v>
      </c>
      <c r="C1347" s="62">
        <v>0</v>
      </c>
      <c r="D1347" s="62">
        <v>0</v>
      </c>
      <c r="E1347" s="62">
        <v>1</v>
      </c>
      <c r="F1347" s="62">
        <v>13</v>
      </c>
      <c r="G1347" s="62">
        <v>0</v>
      </c>
      <c r="H1347" s="63">
        <v>0</v>
      </c>
      <c r="I1347" s="64">
        <f>SUM(B1347:H1347)</f>
        <v>14</v>
      </c>
      <c r="J1347" s="61">
        <v>0</v>
      </c>
      <c r="K1347" s="62">
        <v>0</v>
      </c>
      <c r="L1347" s="62">
        <v>0</v>
      </c>
      <c r="M1347" s="62">
        <v>170</v>
      </c>
      <c r="N1347" s="62">
        <v>2210</v>
      </c>
      <c r="O1347" s="62">
        <v>0</v>
      </c>
      <c r="P1347" s="63">
        <v>0</v>
      </c>
      <c r="Q1347" s="64">
        <f>SUM(J1347:P1347)</f>
        <v>2380</v>
      </c>
    </row>
    <row r="1348" spans="1:17" ht="18" customHeight="1" thickBot="1">
      <c r="A1348" s="60" t="s">
        <v>61</v>
      </c>
      <c r="B1348" s="61">
        <v>0</v>
      </c>
      <c r="C1348" s="62">
        <v>0</v>
      </c>
      <c r="D1348" s="62">
        <v>0</v>
      </c>
      <c r="E1348" s="62">
        <v>14</v>
      </c>
      <c r="F1348" s="62">
        <v>0</v>
      </c>
      <c r="G1348" s="62">
        <v>0</v>
      </c>
      <c r="H1348" s="63">
        <v>0</v>
      </c>
      <c r="I1348" s="64">
        <f>SUM(B1348:H1348)</f>
        <v>14</v>
      </c>
      <c r="J1348" s="61">
        <v>0</v>
      </c>
      <c r="K1348" s="62">
        <v>0</v>
      </c>
      <c r="L1348" s="62">
        <v>0</v>
      </c>
      <c r="M1348" s="62">
        <v>1190</v>
      </c>
      <c r="N1348" s="62">
        <v>0</v>
      </c>
      <c r="O1348" s="62">
        <v>0</v>
      </c>
      <c r="P1348" s="63">
        <v>0</v>
      </c>
      <c r="Q1348" s="64">
        <f>SUM(J1348:P1348)</f>
        <v>1190</v>
      </c>
    </row>
    <row r="1349" spans="1:17" s="59" customFormat="1" ht="16.5" customHeight="1" thickBot="1">
      <c r="A1349" s="54" t="s">
        <v>62</v>
      </c>
      <c r="B1349" s="55">
        <f t="shared" ref="B1349:Q1349" si="825">SUM(B1350:B1351)</f>
        <v>0</v>
      </c>
      <c r="C1349" s="56">
        <f t="shared" si="825"/>
        <v>0</v>
      </c>
      <c r="D1349" s="56">
        <f t="shared" si="825"/>
        <v>0</v>
      </c>
      <c r="E1349" s="56">
        <f t="shared" si="825"/>
        <v>0</v>
      </c>
      <c r="F1349" s="56">
        <f t="shared" si="825"/>
        <v>0</v>
      </c>
      <c r="G1349" s="56">
        <f t="shared" si="825"/>
        <v>0</v>
      </c>
      <c r="H1349" s="57">
        <f t="shared" si="825"/>
        <v>0</v>
      </c>
      <c r="I1349" s="58">
        <f t="shared" si="825"/>
        <v>0</v>
      </c>
      <c r="J1349" s="55">
        <f t="shared" si="825"/>
        <v>0</v>
      </c>
      <c r="K1349" s="56">
        <f t="shared" si="825"/>
        <v>0</v>
      </c>
      <c r="L1349" s="56">
        <f t="shared" si="825"/>
        <v>0</v>
      </c>
      <c r="M1349" s="56">
        <f t="shared" si="825"/>
        <v>0</v>
      </c>
      <c r="N1349" s="56">
        <f t="shared" si="825"/>
        <v>0</v>
      </c>
      <c r="O1349" s="56">
        <f t="shared" si="825"/>
        <v>0</v>
      </c>
      <c r="P1349" s="57">
        <f t="shared" si="825"/>
        <v>0</v>
      </c>
      <c r="Q1349" s="58">
        <f t="shared" si="825"/>
        <v>0</v>
      </c>
    </row>
    <row r="1350" spans="1:17" ht="18.75" customHeight="1">
      <c r="A1350" s="60" t="s">
        <v>63</v>
      </c>
      <c r="B1350" s="61">
        <v>0</v>
      </c>
      <c r="C1350" s="62">
        <v>0</v>
      </c>
      <c r="D1350" s="62">
        <v>0</v>
      </c>
      <c r="E1350" s="62">
        <v>0</v>
      </c>
      <c r="F1350" s="62">
        <v>0</v>
      </c>
      <c r="G1350" s="62">
        <v>0</v>
      </c>
      <c r="H1350" s="63">
        <v>0</v>
      </c>
      <c r="I1350" s="64">
        <f>SUM(B1350:H1350)</f>
        <v>0</v>
      </c>
      <c r="J1350" s="61">
        <v>0</v>
      </c>
      <c r="K1350" s="62">
        <v>0</v>
      </c>
      <c r="L1350" s="62">
        <v>0</v>
      </c>
      <c r="M1350" s="62">
        <v>0</v>
      </c>
      <c r="N1350" s="62">
        <v>0</v>
      </c>
      <c r="O1350" s="62">
        <v>0</v>
      </c>
      <c r="P1350" s="63">
        <v>0</v>
      </c>
      <c r="Q1350" s="64">
        <f>SUM(J1350:P1350)</f>
        <v>0</v>
      </c>
    </row>
    <row r="1351" spans="1:17" ht="18.75" customHeight="1" thickBot="1">
      <c r="A1351" s="60" t="s">
        <v>64</v>
      </c>
      <c r="B1351" s="61">
        <v>0</v>
      </c>
      <c r="C1351" s="62">
        <v>0</v>
      </c>
      <c r="D1351" s="62">
        <v>0</v>
      </c>
      <c r="E1351" s="62">
        <v>0</v>
      </c>
      <c r="F1351" s="62">
        <v>0</v>
      </c>
      <c r="G1351" s="62">
        <v>0</v>
      </c>
      <c r="H1351" s="63">
        <v>0</v>
      </c>
      <c r="I1351" s="64">
        <f>SUM(B1351:H1351)</f>
        <v>0</v>
      </c>
      <c r="J1351" s="61">
        <v>0</v>
      </c>
      <c r="K1351" s="62">
        <v>0</v>
      </c>
      <c r="L1351" s="62">
        <v>0</v>
      </c>
      <c r="M1351" s="62">
        <v>0</v>
      </c>
      <c r="N1351" s="62">
        <v>0</v>
      </c>
      <c r="O1351" s="62">
        <v>0</v>
      </c>
      <c r="P1351" s="63">
        <v>0</v>
      </c>
      <c r="Q1351" s="64">
        <f>SUM(J1351:P1351)</f>
        <v>0</v>
      </c>
    </row>
    <row r="1352" spans="1:17" s="59" customFormat="1" ht="16.5" customHeight="1" thickBot="1">
      <c r="A1352" s="54" t="s">
        <v>65</v>
      </c>
      <c r="B1352" s="55">
        <f t="shared" ref="B1352:Q1352" si="826">SUM(B1353:B1354)</f>
        <v>1</v>
      </c>
      <c r="C1352" s="56">
        <f t="shared" si="826"/>
        <v>6</v>
      </c>
      <c r="D1352" s="56">
        <f t="shared" si="826"/>
        <v>0</v>
      </c>
      <c r="E1352" s="56">
        <f t="shared" si="826"/>
        <v>1</v>
      </c>
      <c r="F1352" s="56">
        <f t="shared" si="826"/>
        <v>12</v>
      </c>
      <c r="G1352" s="56">
        <f t="shared" si="826"/>
        <v>0</v>
      </c>
      <c r="H1352" s="57">
        <f t="shared" si="826"/>
        <v>0</v>
      </c>
      <c r="I1352" s="58">
        <f t="shared" si="826"/>
        <v>20</v>
      </c>
      <c r="J1352" s="55">
        <f t="shared" si="826"/>
        <v>215</v>
      </c>
      <c r="K1352" s="56">
        <f t="shared" si="826"/>
        <v>2580</v>
      </c>
      <c r="L1352" s="56">
        <f t="shared" si="826"/>
        <v>0</v>
      </c>
      <c r="M1352" s="56">
        <f t="shared" si="826"/>
        <v>430</v>
      </c>
      <c r="N1352" s="56">
        <f t="shared" si="826"/>
        <v>5160</v>
      </c>
      <c r="O1352" s="56">
        <f t="shared" si="826"/>
        <v>0</v>
      </c>
      <c r="P1352" s="57">
        <f t="shared" si="826"/>
        <v>0</v>
      </c>
      <c r="Q1352" s="58">
        <f t="shared" si="826"/>
        <v>8385</v>
      </c>
    </row>
    <row r="1353" spans="1:17" ht="18" customHeight="1">
      <c r="A1353" s="60" t="s">
        <v>66</v>
      </c>
      <c r="B1353" s="61">
        <v>0</v>
      </c>
      <c r="C1353" s="62">
        <v>6</v>
      </c>
      <c r="D1353" s="62">
        <v>0</v>
      </c>
      <c r="E1353" s="62">
        <v>1</v>
      </c>
      <c r="F1353" s="62">
        <v>12</v>
      </c>
      <c r="G1353" s="62">
        <v>0</v>
      </c>
      <c r="H1353" s="63">
        <v>0</v>
      </c>
      <c r="I1353" s="64">
        <f>SUM(B1353:H1353)</f>
        <v>19</v>
      </c>
      <c r="J1353" s="61">
        <v>0</v>
      </c>
      <c r="K1353" s="62">
        <v>2580</v>
      </c>
      <c r="L1353" s="62">
        <v>0</v>
      </c>
      <c r="M1353" s="62">
        <v>430</v>
      </c>
      <c r="N1353" s="62">
        <v>5160</v>
      </c>
      <c r="O1353" s="62">
        <v>0</v>
      </c>
      <c r="P1353" s="63">
        <v>0</v>
      </c>
      <c r="Q1353" s="64">
        <f>SUM(J1353:P1353)</f>
        <v>8170</v>
      </c>
    </row>
    <row r="1354" spans="1:17" ht="18" customHeight="1" thickBot="1">
      <c r="A1354" s="60" t="s">
        <v>67</v>
      </c>
      <c r="B1354" s="61">
        <v>1</v>
      </c>
      <c r="C1354" s="62">
        <v>0</v>
      </c>
      <c r="D1354" s="62">
        <v>0</v>
      </c>
      <c r="E1354" s="62">
        <v>0</v>
      </c>
      <c r="F1354" s="62">
        <v>0</v>
      </c>
      <c r="G1354" s="62">
        <v>0</v>
      </c>
      <c r="H1354" s="63">
        <v>0</v>
      </c>
      <c r="I1354" s="64">
        <f>SUM(B1354:H1354)</f>
        <v>1</v>
      </c>
      <c r="J1354" s="61">
        <v>215</v>
      </c>
      <c r="K1354" s="62">
        <v>0</v>
      </c>
      <c r="L1354" s="62">
        <v>0</v>
      </c>
      <c r="M1354" s="62">
        <v>0</v>
      </c>
      <c r="N1354" s="62">
        <v>0</v>
      </c>
      <c r="O1354" s="62">
        <v>0</v>
      </c>
      <c r="P1354" s="63">
        <v>0</v>
      </c>
      <c r="Q1354" s="64">
        <f>SUM(J1354:P1354)</f>
        <v>215</v>
      </c>
    </row>
    <row r="1355" spans="1:17" s="59" customFormat="1" ht="16.5" customHeight="1" thickBot="1">
      <c r="A1355" s="54" t="s">
        <v>68</v>
      </c>
      <c r="B1355" s="55">
        <f>SUM(B1356:B1371)</f>
        <v>7526</v>
      </c>
      <c r="C1355" s="56">
        <f t="shared" ref="C1355:Q1355" si="827">SUM(C1356:C1371)</f>
        <v>0</v>
      </c>
      <c r="D1355" s="56">
        <f t="shared" si="827"/>
        <v>224989</v>
      </c>
      <c r="E1355" s="56">
        <f t="shared" si="827"/>
        <v>101182</v>
      </c>
      <c r="F1355" s="56">
        <f t="shared" si="827"/>
        <v>88689</v>
      </c>
      <c r="G1355" s="56">
        <f t="shared" si="827"/>
        <v>57100</v>
      </c>
      <c r="H1355" s="57">
        <f t="shared" si="827"/>
        <v>26466</v>
      </c>
      <c r="I1355" s="58">
        <f t="shared" si="827"/>
        <v>505952</v>
      </c>
      <c r="J1355" s="55">
        <f t="shared" si="827"/>
        <v>27852.999999999996</v>
      </c>
      <c r="K1355" s="56">
        <f t="shared" si="827"/>
        <v>0</v>
      </c>
      <c r="L1355" s="56">
        <f t="shared" si="827"/>
        <v>842812</v>
      </c>
      <c r="M1355" s="56">
        <f t="shared" si="827"/>
        <v>348605.1999999999</v>
      </c>
      <c r="N1355" s="56">
        <f t="shared" si="827"/>
        <v>231367.5</v>
      </c>
      <c r="O1355" s="56">
        <f t="shared" si="827"/>
        <v>176489.99999999997</v>
      </c>
      <c r="P1355" s="57">
        <f t="shared" si="827"/>
        <v>47127.099999999991</v>
      </c>
      <c r="Q1355" s="58">
        <f t="shared" si="827"/>
        <v>1674254.8</v>
      </c>
    </row>
    <row r="1356" spans="1:17" ht="15.75" customHeight="1">
      <c r="A1356" s="60" t="s">
        <v>69</v>
      </c>
      <c r="B1356" s="61">
        <v>0</v>
      </c>
      <c r="C1356" s="62">
        <v>0</v>
      </c>
      <c r="D1356" s="62">
        <v>0</v>
      </c>
      <c r="E1356" s="62">
        <v>0</v>
      </c>
      <c r="F1356" s="62">
        <v>0</v>
      </c>
      <c r="G1356" s="62">
        <v>0</v>
      </c>
      <c r="H1356" s="63">
        <v>350</v>
      </c>
      <c r="I1356" s="64">
        <f t="shared" ref="I1356:I1371" si="828">SUM(B1356:H1356)</f>
        <v>350</v>
      </c>
      <c r="J1356" s="61">
        <v>0</v>
      </c>
      <c r="K1356" s="62">
        <v>0</v>
      </c>
      <c r="L1356" s="62">
        <v>0</v>
      </c>
      <c r="M1356" s="62">
        <v>0</v>
      </c>
      <c r="N1356" s="62">
        <v>0</v>
      </c>
      <c r="O1356" s="62">
        <v>0</v>
      </c>
      <c r="P1356" s="63">
        <v>1190</v>
      </c>
      <c r="Q1356" s="64">
        <f t="shared" ref="Q1356:Q1371" si="829">SUM(J1356:P1356)</f>
        <v>1190</v>
      </c>
    </row>
    <row r="1357" spans="1:17" ht="15.75" customHeight="1">
      <c r="A1357" s="60" t="s">
        <v>70</v>
      </c>
      <c r="B1357" s="61">
        <v>4584</v>
      </c>
      <c r="C1357" s="62">
        <v>0</v>
      </c>
      <c r="D1357" s="62">
        <v>141451</v>
      </c>
      <c r="E1357" s="62">
        <v>59972</v>
      </c>
      <c r="F1357" s="62">
        <f>30396-3</f>
        <v>30393</v>
      </c>
      <c r="G1357" s="62">
        <v>24800</v>
      </c>
      <c r="H1357" s="63">
        <v>4420</v>
      </c>
      <c r="I1357" s="64">
        <f t="shared" si="828"/>
        <v>265620</v>
      </c>
      <c r="J1357" s="61">
        <v>21086.399999999998</v>
      </c>
      <c r="K1357" s="62">
        <v>0</v>
      </c>
      <c r="L1357" s="62">
        <v>650674.6</v>
      </c>
      <c r="M1357" s="62">
        <v>275871.19999999995</v>
      </c>
      <c r="N1357" s="62">
        <v>139807.79999999999</v>
      </c>
      <c r="O1357" s="62">
        <v>114079.99999999999</v>
      </c>
      <c r="P1357" s="63">
        <v>20332</v>
      </c>
      <c r="Q1357" s="64">
        <f t="shared" si="829"/>
        <v>1221852</v>
      </c>
    </row>
    <row r="1358" spans="1:17" ht="15.75" customHeight="1">
      <c r="A1358" s="60" t="s">
        <v>71</v>
      </c>
      <c r="B1358" s="61">
        <v>2942</v>
      </c>
      <c r="C1358" s="62">
        <v>0</v>
      </c>
      <c r="D1358" s="62">
        <v>83538</v>
      </c>
      <c r="E1358" s="62">
        <v>27406</v>
      </c>
      <c r="F1358" s="62">
        <f>28600-4</f>
        <v>28596</v>
      </c>
      <c r="G1358" s="62">
        <v>22700</v>
      </c>
      <c r="H1358" s="63">
        <v>495</v>
      </c>
      <c r="I1358" s="64">
        <f t="shared" si="828"/>
        <v>165677</v>
      </c>
      <c r="J1358" s="61">
        <v>6766.5999999999995</v>
      </c>
      <c r="K1358" s="62">
        <v>0</v>
      </c>
      <c r="L1358" s="62">
        <v>192137.4</v>
      </c>
      <c r="M1358" s="62">
        <v>63033.799999999996</v>
      </c>
      <c r="N1358" s="62">
        <v>65770.799999999988</v>
      </c>
      <c r="O1358" s="62">
        <v>52209.999999999993</v>
      </c>
      <c r="P1358" s="63">
        <v>1138.5</v>
      </c>
      <c r="Q1358" s="64">
        <f t="shared" si="829"/>
        <v>381057.1</v>
      </c>
    </row>
    <row r="1359" spans="1:17" ht="15.75" customHeight="1">
      <c r="A1359" s="60" t="s">
        <v>72</v>
      </c>
      <c r="B1359" s="61">
        <v>0</v>
      </c>
      <c r="C1359" s="62">
        <v>0</v>
      </c>
      <c r="D1359" s="62">
        <v>0</v>
      </c>
      <c r="E1359" s="62">
        <v>3</v>
      </c>
      <c r="F1359" s="62">
        <v>1</v>
      </c>
      <c r="G1359" s="62">
        <v>0</v>
      </c>
      <c r="H1359" s="63">
        <v>0</v>
      </c>
      <c r="I1359" s="64">
        <f t="shared" si="828"/>
        <v>4</v>
      </c>
      <c r="J1359" s="61">
        <v>0</v>
      </c>
      <c r="K1359" s="62">
        <v>0</v>
      </c>
      <c r="L1359" s="62">
        <v>0</v>
      </c>
      <c r="M1359" s="62">
        <v>24</v>
      </c>
      <c r="N1359" s="62">
        <v>8</v>
      </c>
      <c r="O1359" s="62">
        <v>0</v>
      </c>
      <c r="P1359" s="63">
        <v>0</v>
      </c>
      <c r="Q1359" s="64">
        <f t="shared" si="829"/>
        <v>32</v>
      </c>
    </row>
    <row r="1360" spans="1:17" ht="15.75" customHeight="1">
      <c r="A1360" s="60" t="s">
        <v>73</v>
      </c>
      <c r="B1360" s="61">
        <v>0</v>
      </c>
      <c r="C1360" s="62">
        <v>0</v>
      </c>
      <c r="D1360" s="62">
        <v>0</v>
      </c>
      <c r="E1360" s="62">
        <v>3</v>
      </c>
      <c r="F1360" s="62">
        <v>13</v>
      </c>
      <c r="G1360" s="62">
        <v>0</v>
      </c>
      <c r="H1360" s="63">
        <v>0</v>
      </c>
      <c r="I1360" s="64">
        <f t="shared" si="828"/>
        <v>16</v>
      </c>
      <c r="J1360" s="61">
        <v>0</v>
      </c>
      <c r="K1360" s="62">
        <v>0</v>
      </c>
      <c r="L1360" s="62">
        <v>0</v>
      </c>
      <c r="M1360" s="62">
        <v>18</v>
      </c>
      <c r="N1360" s="62">
        <v>78</v>
      </c>
      <c r="O1360" s="62">
        <v>0</v>
      </c>
      <c r="P1360" s="63">
        <v>0</v>
      </c>
      <c r="Q1360" s="64">
        <f t="shared" si="829"/>
        <v>96</v>
      </c>
    </row>
    <row r="1361" spans="1:17" ht="15.75" customHeight="1">
      <c r="A1361" s="60" t="s">
        <v>74</v>
      </c>
      <c r="B1361" s="61">
        <v>0</v>
      </c>
      <c r="C1361" s="62">
        <v>0</v>
      </c>
      <c r="D1361" s="62">
        <v>0</v>
      </c>
      <c r="E1361" s="62">
        <v>57</v>
      </c>
      <c r="F1361" s="62">
        <v>291</v>
      </c>
      <c r="G1361" s="62">
        <v>0</v>
      </c>
      <c r="H1361" s="63">
        <v>0</v>
      </c>
      <c r="I1361" s="64">
        <f t="shared" si="828"/>
        <v>348</v>
      </c>
      <c r="J1361" s="61">
        <v>0</v>
      </c>
      <c r="K1361" s="62">
        <v>0</v>
      </c>
      <c r="L1361" s="62">
        <v>0</v>
      </c>
      <c r="M1361" s="62">
        <v>228</v>
      </c>
      <c r="N1361" s="62">
        <v>1164</v>
      </c>
      <c r="O1361" s="62">
        <v>0</v>
      </c>
      <c r="P1361" s="63">
        <v>0</v>
      </c>
      <c r="Q1361" s="64">
        <f t="shared" si="829"/>
        <v>1392</v>
      </c>
    </row>
    <row r="1362" spans="1:17" ht="15.75" customHeight="1">
      <c r="A1362" s="60" t="s">
        <v>75</v>
      </c>
      <c r="B1362" s="61">
        <v>0</v>
      </c>
      <c r="C1362" s="62">
        <v>0</v>
      </c>
      <c r="D1362" s="62">
        <v>0</v>
      </c>
      <c r="E1362" s="62">
        <v>23</v>
      </c>
      <c r="F1362" s="62">
        <v>32</v>
      </c>
      <c r="G1362" s="62">
        <v>0</v>
      </c>
      <c r="H1362" s="63">
        <v>0</v>
      </c>
      <c r="I1362" s="64">
        <f t="shared" si="828"/>
        <v>55</v>
      </c>
      <c r="J1362" s="61">
        <v>0</v>
      </c>
      <c r="K1362" s="62">
        <v>0</v>
      </c>
      <c r="L1362" s="62">
        <v>0</v>
      </c>
      <c r="M1362" s="62">
        <v>69</v>
      </c>
      <c r="N1362" s="62">
        <v>96</v>
      </c>
      <c r="O1362" s="62">
        <v>0</v>
      </c>
      <c r="P1362" s="63">
        <v>0</v>
      </c>
      <c r="Q1362" s="64">
        <f t="shared" si="829"/>
        <v>165</v>
      </c>
    </row>
    <row r="1363" spans="1:17" ht="15.75" customHeight="1">
      <c r="A1363" s="60" t="s">
        <v>76</v>
      </c>
      <c r="B1363" s="61">
        <v>0</v>
      </c>
      <c r="C1363" s="62">
        <v>0</v>
      </c>
      <c r="D1363" s="62">
        <v>0</v>
      </c>
      <c r="E1363" s="62">
        <v>74</v>
      </c>
      <c r="F1363" s="62">
        <v>414</v>
      </c>
      <c r="G1363" s="62">
        <v>0</v>
      </c>
      <c r="H1363" s="63">
        <v>30</v>
      </c>
      <c r="I1363" s="64">
        <f t="shared" si="828"/>
        <v>518</v>
      </c>
      <c r="J1363" s="61">
        <v>0</v>
      </c>
      <c r="K1363" s="62">
        <v>0</v>
      </c>
      <c r="L1363" s="62">
        <v>0</v>
      </c>
      <c r="M1363" s="62">
        <v>148</v>
      </c>
      <c r="N1363" s="62">
        <v>828</v>
      </c>
      <c r="O1363" s="62">
        <v>0</v>
      </c>
      <c r="P1363" s="63">
        <v>60</v>
      </c>
      <c r="Q1363" s="64">
        <f t="shared" si="829"/>
        <v>1036</v>
      </c>
    </row>
    <row r="1364" spans="1:17" ht="15.75" customHeight="1">
      <c r="A1364" s="60" t="s">
        <v>77</v>
      </c>
      <c r="B1364" s="61">
        <v>0</v>
      </c>
      <c r="C1364" s="62">
        <v>0</v>
      </c>
      <c r="D1364" s="62">
        <v>0</v>
      </c>
      <c r="E1364" s="62">
        <v>2198</v>
      </c>
      <c r="F1364" s="62">
        <v>8465</v>
      </c>
      <c r="G1364" s="62">
        <v>7400</v>
      </c>
      <c r="H1364" s="63">
        <v>19531</v>
      </c>
      <c r="I1364" s="64">
        <f t="shared" si="828"/>
        <v>37594</v>
      </c>
      <c r="J1364" s="61">
        <v>0</v>
      </c>
      <c r="K1364" s="62">
        <v>0</v>
      </c>
      <c r="L1364" s="62">
        <v>0</v>
      </c>
      <c r="M1364" s="62">
        <v>2637.6</v>
      </c>
      <c r="N1364" s="62">
        <v>10158</v>
      </c>
      <c r="O1364" s="62">
        <v>8880</v>
      </c>
      <c r="P1364" s="63">
        <v>23437.200000000001</v>
      </c>
      <c r="Q1364" s="64">
        <f t="shared" si="829"/>
        <v>45112.800000000003</v>
      </c>
    </row>
    <row r="1365" spans="1:17" ht="15.75" customHeight="1">
      <c r="A1365" s="60" t="s">
        <v>78</v>
      </c>
      <c r="B1365" s="61">
        <v>0</v>
      </c>
      <c r="C1365" s="62">
        <v>0</v>
      </c>
      <c r="D1365" s="62">
        <v>0</v>
      </c>
      <c r="E1365" s="62">
        <v>1307</v>
      </c>
      <c r="F1365" s="62">
        <v>3649</v>
      </c>
      <c r="G1365" s="62">
        <v>0</v>
      </c>
      <c r="H1365" s="63">
        <v>32</v>
      </c>
      <c r="I1365" s="64">
        <f t="shared" si="828"/>
        <v>4988</v>
      </c>
      <c r="J1365" s="61">
        <v>0</v>
      </c>
      <c r="K1365" s="62">
        <v>0</v>
      </c>
      <c r="L1365" s="62">
        <v>0</v>
      </c>
      <c r="M1365" s="62">
        <v>1307</v>
      </c>
      <c r="N1365" s="62">
        <v>3649</v>
      </c>
      <c r="O1365" s="62">
        <v>0</v>
      </c>
      <c r="P1365" s="63">
        <v>32</v>
      </c>
      <c r="Q1365" s="64">
        <f t="shared" si="829"/>
        <v>4988</v>
      </c>
    </row>
    <row r="1366" spans="1:17" ht="15.75" customHeight="1">
      <c r="A1366" s="60" t="s">
        <v>79</v>
      </c>
      <c r="B1366" s="61">
        <v>0</v>
      </c>
      <c r="C1366" s="62">
        <v>0</v>
      </c>
      <c r="D1366" s="62">
        <v>0</v>
      </c>
      <c r="E1366" s="62">
        <v>1105</v>
      </c>
      <c r="F1366" s="62">
        <v>2239</v>
      </c>
      <c r="G1366" s="62">
        <v>0</v>
      </c>
      <c r="H1366" s="63">
        <v>77</v>
      </c>
      <c r="I1366" s="64">
        <f t="shared" si="828"/>
        <v>3421</v>
      </c>
      <c r="J1366" s="61">
        <v>0</v>
      </c>
      <c r="K1366" s="62">
        <v>0</v>
      </c>
      <c r="L1366" s="62">
        <v>0</v>
      </c>
      <c r="M1366" s="62">
        <v>884</v>
      </c>
      <c r="N1366" s="62">
        <v>1791.2</v>
      </c>
      <c r="O1366" s="62">
        <v>0</v>
      </c>
      <c r="P1366" s="63">
        <v>61.6</v>
      </c>
      <c r="Q1366" s="64">
        <f t="shared" si="829"/>
        <v>2736.7999999999997</v>
      </c>
    </row>
    <row r="1367" spans="1:17" ht="15.75" customHeight="1">
      <c r="A1367" s="45" t="s">
        <v>80</v>
      </c>
      <c r="B1367" s="61">
        <v>0</v>
      </c>
      <c r="C1367" s="62">
        <v>0</v>
      </c>
      <c r="D1367" s="62">
        <v>0</v>
      </c>
      <c r="E1367" s="62">
        <v>4500</v>
      </c>
      <c r="F1367" s="62">
        <v>9667</v>
      </c>
      <c r="G1367" s="62">
        <v>2200</v>
      </c>
      <c r="H1367" s="63">
        <f>1341+26</f>
        <v>1367</v>
      </c>
      <c r="I1367" s="64">
        <f t="shared" si="828"/>
        <v>17734</v>
      </c>
      <c r="J1367" s="61">
        <v>0</v>
      </c>
      <c r="K1367" s="62">
        <v>0</v>
      </c>
      <c r="L1367" s="62">
        <v>0</v>
      </c>
      <c r="M1367" s="62">
        <v>2700</v>
      </c>
      <c r="N1367" s="62">
        <v>5800.2</v>
      </c>
      <c r="O1367" s="62">
        <v>1320</v>
      </c>
      <c r="P1367" s="63">
        <v>820.19999999999993</v>
      </c>
      <c r="Q1367" s="64">
        <f t="shared" si="829"/>
        <v>10640.400000000001</v>
      </c>
    </row>
    <row r="1368" spans="1:17" ht="15.75" customHeight="1">
      <c r="A1368" s="65" t="s">
        <v>81</v>
      </c>
      <c r="B1368" s="61">
        <v>0</v>
      </c>
      <c r="C1368" s="62">
        <v>0</v>
      </c>
      <c r="D1368" s="62">
        <v>0</v>
      </c>
      <c r="E1368" s="62">
        <v>767</v>
      </c>
      <c r="F1368" s="62">
        <v>2449</v>
      </c>
      <c r="G1368" s="62">
        <v>0</v>
      </c>
      <c r="H1368" s="63">
        <v>0</v>
      </c>
      <c r="I1368" s="64">
        <f t="shared" si="828"/>
        <v>3216</v>
      </c>
      <c r="J1368" s="61">
        <v>0</v>
      </c>
      <c r="K1368" s="62">
        <v>0</v>
      </c>
      <c r="L1368" s="62">
        <v>0</v>
      </c>
      <c r="M1368" s="62">
        <v>383.5</v>
      </c>
      <c r="N1368" s="62">
        <v>1224.5</v>
      </c>
      <c r="O1368" s="62">
        <v>0</v>
      </c>
      <c r="P1368" s="63">
        <v>0</v>
      </c>
      <c r="Q1368" s="64">
        <f t="shared" si="829"/>
        <v>1608</v>
      </c>
    </row>
    <row r="1369" spans="1:17" ht="15.75" customHeight="1">
      <c r="A1369" s="65" t="s">
        <v>82</v>
      </c>
      <c r="B1369" s="61">
        <v>0</v>
      </c>
      <c r="C1369" s="62">
        <v>0</v>
      </c>
      <c r="D1369" s="62">
        <v>0</v>
      </c>
      <c r="E1369" s="62">
        <v>2649</v>
      </c>
      <c r="F1369" s="62">
        <v>2480</v>
      </c>
      <c r="G1369" s="62">
        <v>0</v>
      </c>
      <c r="H1369" s="63">
        <v>114</v>
      </c>
      <c r="I1369" s="64">
        <f t="shared" si="828"/>
        <v>5243</v>
      </c>
      <c r="J1369" s="61">
        <v>0</v>
      </c>
      <c r="K1369" s="62">
        <v>0</v>
      </c>
      <c r="L1369" s="62">
        <v>0</v>
      </c>
      <c r="M1369" s="62">
        <v>1059.6000000000001</v>
      </c>
      <c r="N1369" s="62">
        <v>992</v>
      </c>
      <c r="O1369" s="62">
        <v>0</v>
      </c>
      <c r="P1369" s="63">
        <v>45.6</v>
      </c>
      <c r="Q1369" s="64">
        <f t="shared" si="829"/>
        <v>2097.2000000000003</v>
      </c>
    </row>
    <row r="1370" spans="1:17" ht="15.75" customHeight="1">
      <c r="A1370" s="45" t="s">
        <v>83</v>
      </c>
      <c r="B1370" s="61">
        <v>0</v>
      </c>
      <c r="C1370" s="62">
        <v>0</v>
      </c>
      <c r="D1370" s="62">
        <v>0</v>
      </c>
      <c r="E1370" s="62">
        <v>179</v>
      </c>
      <c r="F1370" s="62">
        <v>0</v>
      </c>
      <c r="G1370" s="62">
        <v>0</v>
      </c>
      <c r="H1370" s="63"/>
      <c r="I1370" s="64">
        <f t="shared" si="828"/>
        <v>179</v>
      </c>
      <c r="J1370" s="61">
        <v>0</v>
      </c>
      <c r="K1370" s="62">
        <v>0</v>
      </c>
      <c r="L1370" s="62">
        <v>0</v>
      </c>
      <c r="M1370" s="62">
        <v>53.699999999999996</v>
      </c>
      <c r="N1370" s="62">
        <v>0</v>
      </c>
      <c r="O1370" s="62">
        <v>0</v>
      </c>
      <c r="P1370" s="63">
        <v>0</v>
      </c>
      <c r="Q1370" s="64">
        <f t="shared" si="829"/>
        <v>53.699999999999996</v>
      </c>
    </row>
    <row r="1371" spans="1:17" ht="15.75" customHeight="1" thickBot="1">
      <c r="A1371" s="45" t="s">
        <v>84</v>
      </c>
      <c r="B1371" s="61">
        <v>0</v>
      </c>
      <c r="C1371" s="62">
        <v>0</v>
      </c>
      <c r="D1371" s="62">
        <v>0</v>
      </c>
      <c r="E1371" s="62">
        <v>939</v>
      </c>
      <c r="F1371" s="62">
        <v>0</v>
      </c>
      <c r="G1371" s="62">
        <v>0</v>
      </c>
      <c r="H1371" s="63">
        <v>50</v>
      </c>
      <c r="I1371" s="64">
        <f t="shared" si="828"/>
        <v>989</v>
      </c>
      <c r="J1371" s="61">
        <v>0</v>
      </c>
      <c r="K1371" s="62">
        <v>0</v>
      </c>
      <c r="L1371" s="62">
        <v>0</v>
      </c>
      <c r="M1371" s="62">
        <v>187.8</v>
      </c>
      <c r="N1371" s="62">
        <v>0</v>
      </c>
      <c r="O1371" s="62">
        <v>0</v>
      </c>
      <c r="P1371" s="63">
        <v>10</v>
      </c>
      <c r="Q1371" s="64">
        <f t="shared" si="829"/>
        <v>197.8</v>
      </c>
    </row>
    <row r="1372" spans="1:17" s="59" customFormat="1" ht="16.5" customHeight="1" thickBot="1">
      <c r="A1372" s="54" t="s">
        <v>85</v>
      </c>
      <c r="B1372" s="55">
        <f t="shared" ref="B1372:Q1372" si="830">SUM(B1373:B1374)</f>
        <v>0</v>
      </c>
      <c r="C1372" s="56">
        <f t="shared" si="830"/>
        <v>0</v>
      </c>
      <c r="D1372" s="56">
        <f t="shared" si="830"/>
        <v>5</v>
      </c>
      <c r="E1372" s="56">
        <f t="shared" si="830"/>
        <v>0</v>
      </c>
      <c r="F1372" s="56">
        <f t="shared" si="830"/>
        <v>1</v>
      </c>
      <c r="G1372" s="56">
        <f t="shared" si="830"/>
        <v>0</v>
      </c>
      <c r="H1372" s="57">
        <f t="shared" si="830"/>
        <v>0</v>
      </c>
      <c r="I1372" s="58">
        <f t="shared" si="830"/>
        <v>6</v>
      </c>
      <c r="J1372" s="55">
        <f t="shared" si="830"/>
        <v>0</v>
      </c>
      <c r="K1372" s="56">
        <f t="shared" si="830"/>
        <v>0</v>
      </c>
      <c r="L1372" s="56">
        <f t="shared" si="830"/>
        <v>154</v>
      </c>
      <c r="M1372" s="56">
        <f t="shared" si="830"/>
        <v>0</v>
      </c>
      <c r="N1372" s="56">
        <f t="shared" si="830"/>
        <v>44</v>
      </c>
      <c r="O1372" s="56">
        <f t="shared" si="830"/>
        <v>0</v>
      </c>
      <c r="P1372" s="57">
        <f t="shared" si="830"/>
        <v>0</v>
      </c>
      <c r="Q1372" s="58">
        <f t="shared" si="830"/>
        <v>198</v>
      </c>
    </row>
    <row r="1373" spans="1:17" ht="15.75" customHeight="1">
      <c r="A1373" s="45" t="s">
        <v>86</v>
      </c>
      <c r="B1373" s="61">
        <v>0</v>
      </c>
      <c r="C1373" s="62">
        <v>0</v>
      </c>
      <c r="D1373" s="62">
        <v>2</v>
      </c>
      <c r="E1373" s="62">
        <v>0</v>
      </c>
      <c r="F1373" s="62">
        <v>1</v>
      </c>
      <c r="G1373" s="62">
        <v>0</v>
      </c>
      <c r="H1373" s="63">
        <v>0</v>
      </c>
      <c r="I1373" s="64">
        <f>SUM(B1373:H1373)</f>
        <v>3</v>
      </c>
      <c r="J1373" s="61">
        <v>0</v>
      </c>
      <c r="K1373" s="62">
        <v>0</v>
      </c>
      <c r="L1373" s="62">
        <v>88</v>
      </c>
      <c r="M1373" s="62">
        <v>0</v>
      </c>
      <c r="N1373" s="62">
        <v>44</v>
      </c>
      <c r="O1373" s="62">
        <v>0</v>
      </c>
      <c r="P1373" s="63">
        <v>0</v>
      </c>
      <c r="Q1373" s="64">
        <f>SUM(J1373:P1373)</f>
        <v>132</v>
      </c>
    </row>
    <row r="1374" spans="1:17" ht="15.75" customHeight="1" thickBot="1">
      <c r="A1374" s="45" t="s">
        <v>87</v>
      </c>
      <c r="B1374" s="61">
        <v>0</v>
      </c>
      <c r="C1374" s="62">
        <v>0</v>
      </c>
      <c r="D1374" s="62">
        <v>3</v>
      </c>
      <c r="E1374" s="62">
        <v>0</v>
      </c>
      <c r="F1374" s="62">
        <v>0</v>
      </c>
      <c r="G1374" s="62">
        <v>0</v>
      </c>
      <c r="H1374" s="63">
        <v>0</v>
      </c>
      <c r="I1374" s="64">
        <f>SUM(B1374:H1374)</f>
        <v>3</v>
      </c>
      <c r="J1374" s="61">
        <v>0</v>
      </c>
      <c r="K1374" s="62">
        <v>0</v>
      </c>
      <c r="L1374" s="62">
        <v>66</v>
      </c>
      <c r="M1374" s="62">
        <v>0</v>
      </c>
      <c r="N1374" s="62">
        <v>0</v>
      </c>
      <c r="O1374" s="62">
        <v>0</v>
      </c>
      <c r="P1374" s="63">
        <v>0</v>
      </c>
      <c r="Q1374" s="64">
        <f>SUM(J1374:P1374)</f>
        <v>66</v>
      </c>
    </row>
    <row r="1375" spans="1:17" s="59" customFormat="1" ht="16.5" customHeight="1" thickBot="1">
      <c r="A1375" s="54" t="s">
        <v>88</v>
      </c>
      <c r="B1375" s="55">
        <f>SUM(B1376:B1391)</f>
        <v>67963</v>
      </c>
      <c r="C1375" s="56">
        <f t="shared" ref="C1375:Q1375" si="831">SUM(C1376:C1391)</f>
        <v>0</v>
      </c>
      <c r="D1375" s="56">
        <f t="shared" si="831"/>
        <v>738599</v>
      </c>
      <c r="E1375" s="56">
        <f t="shared" si="831"/>
        <v>232742</v>
      </c>
      <c r="F1375" s="56">
        <f t="shared" si="831"/>
        <v>34663</v>
      </c>
      <c r="G1375" s="56">
        <f t="shared" si="831"/>
        <v>7200</v>
      </c>
      <c r="H1375" s="57">
        <f t="shared" si="831"/>
        <v>580</v>
      </c>
      <c r="I1375" s="58">
        <f t="shared" si="831"/>
        <v>1081747</v>
      </c>
      <c r="J1375" s="55">
        <f t="shared" si="831"/>
        <v>218084.1</v>
      </c>
      <c r="K1375" s="56">
        <f t="shared" si="831"/>
        <v>0</v>
      </c>
      <c r="L1375" s="56">
        <f t="shared" si="831"/>
        <v>2242086.9000000004</v>
      </c>
      <c r="M1375" s="56">
        <f t="shared" si="831"/>
        <v>798582.5</v>
      </c>
      <c r="N1375" s="56">
        <f t="shared" si="831"/>
        <v>129111</v>
      </c>
      <c r="O1375" s="56">
        <f t="shared" si="831"/>
        <v>22120</v>
      </c>
      <c r="P1375" s="57">
        <f t="shared" si="831"/>
        <v>2108</v>
      </c>
      <c r="Q1375" s="58">
        <f t="shared" si="831"/>
        <v>3412092.5000000005</v>
      </c>
    </row>
    <row r="1376" spans="1:17" ht="15" customHeight="1">
      <c r="A1376" s="66" t="s">
        <v>89</v>
      </c>
      <c r="B1376" s="61">
        <v>22286</v>
      </c>
      <c r="C1376" s="62">
        <v>0</v>
      </c>
      <c r="D1376" s="62">
        <v>301252</v>
      </c>
      <c r="E1376" s="62">
        <v>81128</v>
      </c>
      <c r="F1376" s="62">
        <f>10214-9</f>
        <v>10205</v>
      </c>
      <c r="G1376" s="62">
        <v>2600</v>
      </c>
      <c r="H1376" s="63">
        <v>210</v>
      </c>
      <c r="I1376" s="64">
        <f t="shared" ref="I1376:I1391" si="832">SUM(B1376:H1376)</f>
        <v>417681</v>
      </c>
      <c r="J1376" s="61">
        <v>71315.199999999997</v>
      </c>
      <c r="K1376" s="62">
        <v>0</v>
      </c>
      <c r="L1376" s="62">
        <v>964006.40000000002</v>
      </c>
      <c r="M1376" s="62">
        <v>259609.60000000001</v>
      </c>
      <c r="N1376" s="62">
        <v>32656</v>
      </c>
      <c r="O1376" s="62">
        <v>8320</v>
      </c>
      <c r="P1376" s="63">
        <v>672</v>
      </c>
      <c r="Q1376" s="64">
        <f t="shared" ref="Q1376:Q1391" si="833">SUM(J1376:P1376)</f>
        <v>1336579.2</v>
      </c>
    </row>
    <row r="1377" spans="1:17" ht="15" customHeight="1">
      <c r="A1377" s="45" t="s">
        <v>90</v>
      </c>
      <c r="B1377" s="61">
        <v>14415</v>
      </c>
      <c r="C1377" s="62">
        <v>0</v>
      </c>
      <c r="D1377" s="62">
        <v>201423</v>
      </c>
      <c r="E1377" s="62">
        <v>38894</v>
      </c>
      <c r="F1377" s="62">
        <f>6712-5</f>
        <v>6707</v>
      </c>
      <c r="G1377" s="62">
        <v>1000</v>
      </c>
      <c r="H1377" s="63">
        <v>10</v>
      </c>
      <c r="I1377" s="64">
        <f t="shared" si="832"/>
        <v>262449</v>
      </c>
      <c r="J1377" s="61">
        <v>23064</v>
      </c>
      <c r="K1377" s="62">
        <v>0</v>
      </c>
      <c r="L1377" s="62">
        <v>322276.80000000005</v>
      </c>
      <c r="M1377" s="62">
        <v>62230.400000000001</v>
      </c>
      <c r="N1377" s="62">
        <v>10731.2</v>
      </c>
      <c r="O1377" s="62">
        <v>1600</v>
      </c>
      <c r="P1377" s="63">
        <v>16</v>
      </c>
      <c r="Q1377" s="64">
        <f t="shared" si="833"/>
        <v>419918.40000000008</v>
      </c>
    </row>
    <row r="1378" spans="1:17" ht="15" customHeight="1">
      <c r="A1378" s="66" t="s">
        <v>91</v>
      </c>
      <c r="B1378" s="61">
        <v>15832</v>
      </c>
      <c r="C1378" s="62">
        <v>0</v>
      </c>
      <c r="D1378" s="62">
        <v>121218</v>
      </c>
      <c r="E1378" s="62">
        <v>67486</v>
      </c>
      <c r="F1378" s="62">
        <f>9243-3</f>
        <v>9240</v>
      </c>
      <c r="G1378" s="62">
        <v>2500</v>
      </c>
      <c r="H1378" s="63">
        <v>350</v>
      </c>
      <c r="I1378" s="64">
        <f t="shared" si="832"/>
        <v>216626</v>
      </c>
      <c r="J1378" s="61">
        <v>63328</v>
      </c>
      <c r="K1378" s="62">
        <v>0</v>
      </c>
      <c r="L1378" s="62">
        <v>484872</v>
      </c>
      <c r="M1378" s="62">
        <v>269944</v>
      </c>
      <c r="N1378" s="62">
        <v>36960</v>
      </c>
      <c r="O1378" s="62">
        <v>10000</v>
      </c>
      <c r="P1378" s="63">
        <v>1400</v>
      </c>
      <c r="Q1378" s="64">
        <f t="shared" si="833"/>
        <v>866504</v>
      </c>
    </row>
    <row r="1379" spans="1:17" ht="15" customHeight="1">
      <c r="A1379" s="45" t="s">
        <v>92</v>
      </c>
      <c r="B1379" s="61">
        <v>8934</v>
      </c>
      <c r="C1379" s="62">
        <v>0</v>
      </c>
      <c r="D1379" s="62">
        <v>61744</v>
      </c>
      <c r="E1379" s="62">
        <v>27526</v>
      </c>
      <c r="F1379" s="62">
        <f>4883-2</f>
        <v>4881</v>
      </c>
      <c r="G1379" s="62">
        <v>1100</v>
      </c>
      <c r="H1379" s="63">
        <v>10</v>
      </c>
      <c r="I1379" s="64">
        <f t="shared" si="832"/>
        <v>104195</v>
      </c>
      <c r="J1379" s="61">
        <v>17868</v>
      </c>
      <c r="K1379" s="62">
        <v>0</v>
      </c>
      <c r="L1379" s="62">
        <v>123488</v>
      </c>
      <c r="M1379" s="62">
        <v>55052</v>
      </c>
      <c r="N1379" s="62">
        <v>9762</v>
      </c>
      <c r="O1379" s="62">
        <v>2200</v>
      </c>
      <c r="P1379" s="63">
        <v>20</v>
      </c>
      <c r="Q1379" s="64">
        <f t="shared" si="833"/>
        <v>208390</v>
      </c>
    </row>
    <row r="1380" spans="1:17" ht="15" customHeight="1">
      <c r="A1380" s="45" t="s">
        <v>93</v>
      </c>
      <c r="B1380" s="61">
        <v>2790</v>
      </c>
      <c r="C1380" s="62">
        <v>0</v>
      </c>
      <c r="D1380" s="62">
        <v>24224</v>
      </c>
      <c r="E1380" s="62">
        <v>6311</v>
      </c>
      <c r="F1380" s="62">
        <f>577-1</f>
        <v>576</v>
      </c>
      <c r="G1380" s="62">
        <v>0</v>
      </c>
      <c r="H1380" s="63">
        <v>0</v>
      </c>
      <c r="I1380" s="64">
        <f t="shared" si="832"/>
        <v>33901</v>
      </c>
      <c r="J1380" s="61">
        <v>14508</v>
      </c>
      <c r="K1380" s="62">
        <v>0</v>
      </c>
      <c r="L1380" s="62">
        <v>125964.8</v>
      </c>
      <c r="M1380" s="62">
        <v>32817.200000000004</v>
      </c>
      <c r="N1380" s="62">
        <v>2995.2000000000003</v>
      </c>
      <c r="O1380" s="62">
        <v>0</v>
      </c>
      <c r="P1380" s="63">
        <v>0</v>
      </c>
      <c r="Q1380" s="64">
        <f t="shared" si="833"/>
        <v>176285.2</v>
      </c>
    </row>
    <row r="1381" spans="1:17" ht="15" customHeight="1">
      <c r="A1381" s="45" t="s">
        <v>94</v>
      </c>
      <c r="B1381" s="61">
        <v>1589</v>
      </c>
      <c r="C1381" s="62">
        <v>0</v>
      </c>
      <c r="D1381" s="62">
        <v>12209</v>
      </c>
      <c r="E1381" s="62">
        <v>2988</v>
      </c>
      <c r="F1381" s="62">
        <v>236</v>
      </c>
      <c r="G1381" s="62">
        <v>0</v>
      </c>
      <c r="H1381" s="63">
        <v>0</v>
      </c>
      <c r="I1381" s="64">
        <f t="shared" si="832"/>
        <v>17022</v>
      </c>
      <c r="J1381" s="61">
        <v>4131.4000000000005</v>
      </c>
      <c r="K1381" s="62">
        <v>0</v>
      </c>
      <c r="L1381" s="62">
        <v>31743.4</v>
      </c>
      <c r="M1381" s="62">
        <v>7768.8</v>
      </c>
      <c r="N1381" s="62">
        <v>613.6</v>
      </c>
      <c r="O1381" s="62">
        <v>0</v>
      </c>
      <c r="P1381" s="63">
        <v>0</v>
      </c>
      <c r="Q1381" s="64">
        <f t="shared" si="833"/>
        <v>44257.200000000004</v>
      </c>
    </row>
    <row r="1382" spans="1:17" ht="15" customHeight="1">
      <c r="A1382" s="45" t="s">
        <v>95</v>
      </c>
      <c r="B1382" s="61">
        <v>248</v>
      </c>
      <c r="C1382" s="62">
        <v>0</v>
      </c>
      <c r="D1382" s="62">
        <v>2014</v>
      </c>
      <c r="E1382" s="62">
        <v>632</v>
      </c>
      <c r="F1382" s="62">
        <v>49</v>
      </c>
      <c r="G1382" s="62">
        <v>0</v>
      </c>
      <c r="H1382" s="63">
        <v>0</v>
      </c>
      <c r="I1382" s="64">
        <f t="shared" si="832"/>
        <v>2943</v>
      </c>
      <c r="J1382" s="61">
        <v>1736</v>
      </c>
      <c r="K1382" s="62">
        <v>0</v>
      </c>
      <c r="L1382" s="62">
        <v>14098</v>
      </c>
      <c r="M1382" s="62">
        <v>4424</v>
      </c>
      <c r="N1382" s="62">
        <v>343</v>
      </c>
      <c r="O1382" s="62">
        <v>0</v>
      </c>
      <c r="P1382" s="63">
        <v>0</v>
      </c>
      <c r="Q1382" s="64">
        <f t="shared" si="833"/>
        <v>20601</v>
      </c>
    </row>
    <row r="1383" spans="1:17" ht="15" customHeight="1">
      <c r="A1383" s="45" t="s">
        <v>96</v>
      </c>
      <c r="B1383" s="61">
        <v>142</v>
      </c>
      <c r="C1383" s="62">
        <v>0</v>
      </c>
      <c r="D1383" s="62">
        <v>1059</v>
      </c>
      <c r="E1383" s="62">
        <v>305</v>
      </c>
      <c r="F1383" s="62">
        <v>29</v>
      </c>
      <c r="G1383" s="62">
        <v>0</v>
      </c>
      <c r="H1383" s="63">
        <v>0</v>
      </c>
      <c r="I1383" s="64">
        <f t="shared" si="832"/>
        <v>1535</v>
      </c>
      <c r="J1383" s="61">
        <v>497</v>
      </c>
      <c r="K1383" s="62">
        <v>0</v>
      </c>
      <c r="L1383" s="62">
        <v>3706.5</v>
      </c>
      <c r="M1383" s="62">
        <v>1067.5</v>
      </c>
      <c r="N1383" s="62">
        <v>101.5</v>
      </c>
      <c r="O1383" s="62">
        <v>0</v>
      </c>
      <c r="P1383" s="63">
        <v>0</v>
      </c>
      <c r="Q1383" s="64">
        <f t="shared" si="833"/>
        <v>5372.5</v>
      </c>
    </row>
    <row r="1384" spans="1:17" ht="15" customHeight="1">
      <c r="A1384" s="45" t="s">
        <v>97</v>
      </c>
      <c r="B1384" s="61">
        <v>877</v>
      </c>
      <c r="C1384" s="62">
        <v>0</v>
      </c>
      <c r="D1384" s="62">
        <v>7232</v>
      </c>
      <c r="E1384" s="62">
        <v>4377</v>
      </c>
      <c r="F1384" s="62">
        <v>1320</v>
      </c>
      <c r="G1384" s="62">
        <v>0</v>
      </c>
      <c r="H1384" s="63">
        <v>0</v>
      </c>
      <c r="I1384" s="64">
        <f t="shared" si="832"/>
        <v>13806</v>
      </c>
      <c r="J1384" s="61">
        <v>13155</v>
      </c>
      <c r="K1384" s="62">
        <v>0</v>
      </c>
      <c r="L1384" s="62">
        <v>108480</v>
      </c>
      <c r="M1384" s="62">
        <v>65655</v>
      </c>
      <c r="N1384" s="62">
        <v>19800</v>
      </c>
      <c r="O1384" s="62">
        <v>0</v>
      </c>
      <c r="P1384" s="63">
        <v>0</v>
      </c>
      <c r="Q1384" s="64">
        <f t="shared" si="833"/>
        <v>207090</v>
      </c>
    </row>
    <row r="1385" spans="1:17" ht="15" customHeight="1">
      <c r="A1385" s="45" t="s">
        <v>98</v>
      </c>
      <c r="B1385" s="61">
        <v>725</v>
      </c>
      <c r="C1385" s="62">
        <v>0</v>
      </c>
      <c r="D1385" s="62">
        <v>5344</v>
      </c>
      <c r="E1385" s="62">
        <v>2324</v>
      </c>
      <c r="F1385" s="62">
        <v>1245</v>
      </c>
      <c r="G1385" s="62">
        <v>0</v>
      </c>
      <c r="H1385" s="63">
        <v>0</v>
      </c>
      <c r="I1385" s="64">
        <f t="shared" si="832"/>
        <v>9638</v>
      </c>
      <c r="J1385" s="61">
        <v>5437.5</v>
      </c>
      <c r="K1385" s="62">
        <v>0</v>
      </c>
      <c r="L1385" s="62">
        <v>40080</v>
      </c>
      <c r="M1385" s="62">
        <v>17430</v>
      </c>
      <c r="N1385" s="62">
        <v>9337.5</v>
      </c>
      <c r="O1385" s="62">
        <v>0</v>
      </c>
      <c r="P1385" s="63">
        <v>0</v>
      </c>
      <c r="Q1385" s="64">
        <f t="shared" si="833"/>
        <v>72285</v>
      </c>
    </row>
    <row r="1386" spans="1:17" ht="15" customHeight="1">
      <c r="A1386" s="45" t="s">
        <v>99</v>
      </c>
      <c r="B1386" s="61">
        <v>43</v>
      </c>
      <c r="C1386" s="62">
        <v>0</v>
      </c>
      <c r="D1386" s="62">
        <v>266</v>
      </c>
      <c r="E1386" s="62">
        <v>186</v>
      </c>
      <c r="F1386" s="62">
        <v>26</v>
      </c>
      <c r="G1386" s="62">
        <v>0</v>
      </c>
      <c r="H1386" s="63">
        <v>0</v>
      </c>
      <c r="I1386" s="64">
        <f t="shared" si="832"/>
        <v>521</v>
      </c>
      <c r="J1386" s="61">
        <v>1118</v>
      </c>
      <c r="K1386" s="62">
        <v>0</v>
      </c>
      <c r="L1386" s="62">
        <v>6916</v>
      </c>
      <c r="M1386" s="62">
        <v>4836</v>
      </c>
      <c r="N1386" s="62">
        <v>676</v>
      </c>
      <c r="O1386" s="62">
        <v>0</v>
      </c>
      <c r="P1386" s="63">
        <v>0</v>
      </c>
      <c r="Q1386" s="64">
        <f t="shared" si="833"/>
        <v>13546</v>
      </c>
    </row>
    <row r="1387" spans="1:17" ht="15" customHeight="1">
      <c r="A1387" s="45" t="s">
        <v>100</v>
      </c>
      <c r="B1387" s="61">
        <v>33</v>
      </c>
      <c r="C1387" s="62">
        <v>0</v>
      </c>
      <c r="D1387" s="62">
        <v>203</v>
      </c>
      <c r="E1387" s="62">
        <v>127</v>
      </c>
      <c r="F1387" s="62">
        <v>28</v>
      </c>
      <c r="G1387" s="62">
        <v>0</v>
      </c>
      <c r="H1387" s="63">
        <v>0</v>
      </c>
      <c r="I1387" s="64">
        <f t="shared" si="832"/>
        <v>391</v>
      </c>
      <c r="J1387" s="61">
        <v>429</v>
      </c>
      <c r="K1387" s="62">
        <v>0</v>
      </c>
      <c r="L1387" s="62">
        <v>2639</v>
      </c>
      <c r="M1387" s="62">
        <v>1651</v>
      </c>
      <c r="N1387" s="62">
        <v>364</v>
      </c>
      <c r="O1387" s="62">
        <v>0</v>
      </c>
      <c r="P1387" s="63">
        <v>0</v>
      </c>
      <c r="Q1387" s="64">
        <f t="shared" si="833"/>
        <v>5083</v>
      </c>
    </row>
    <row r="1388" spans="1:17" ht="15" customHeight="1">
      <c r="A1388" s="45" t="s">
        <v>101</v>
      </c>
      <c r="B1388" s="61">
        <v>17</v>
      </c>
      <c r="C1388" s="62">
        <v>0</v>
      </c>
      <c r="D1388" s="62">
        <v>96</v>
      </c>
      <c r="E1388" s="62">
        <v>102</v>
      </c>
      <c r="F1388" s="62">
        <v>23</v>
      </c>
      <c r="G1388" s="62">
        <v>0</v>
      </c>
      <c r="H1388" s="63">
        <v>0</v>
      </c>
      <c r="I1388" s="64">
        <f t="shared" si="832"/>
        <v>238</v>
      </c>
      <c r="J1388" s="61">
        <v>544</v>
      </c>
      <c r="K1388" s="62">
        <v>0</v>
      </c>
      <c r="L1388" s="62">
        <v>3072</v>
      </c>
      <c r="M1388" s="62">
        <v>3264</v>
      </c>
      <c r="N1388" s="62">
        <v>736</v>
      </c>
      <c r="O1388" s="62">
        <v>0</v>
      </c>
      <c r="P1388" s="63">
        <v>0</v>
      </c>
      <c r="Q1388" s="64">
        <f t="shared" si="833"/>
        <v>7616</v>
      </c>
    </row>
    <row r="1389" spans="1:17" ht="15" customHeight="1">
      <c r="A1389" s="45" t="s">
        <v>102</v>
      </c>
      <c r="B1389" s="61">
        <v>14</v>
      </c>
      <c r="C1389" s="62">
        <v>0</v>
      </c>
      <c r="D1389" s="62">
        <v>91</v>
      </c>
      <c r="E1389" s="62">
        <v>95</v>
      </c>
      <c r="F1389" s="62">
        <v>21</v>
      </c>
      <c r="G1389" s="62">
        <v>0</v>
      </c>
      <c r="H1389" s="63">
        <v>0</v>
      </c>
      <c r="I1389" s="64">
        <f t="shared" si="832"/>
        <v>221</v>
      </c>
      <c r="J1389" s="61">
        <v>224</v>
      </c>
      <c r="K1389" s="62">
        <v>0</v>
      </c>
      <c r="L1389" s="62">
        <v>1456</v>
      </c>
      <c r="M1389" s="62">
        <v>1520</v>
      </c>
      <c r="N1389" s="62">
        <v>336</v>
      </c>
      <c r="O1389" s="62">
        <v>0</v>
      </c>
      <c r="P1389" s="63">
        <v>0</v>
      </c>
      <c r="Q1389" s="64">
        <f t="shared" si="833"/>
        <v>3536</v>
      </c>
    </row>
    <row r="1390" spans="1:17" ht="15" customHeight="1">
      <c r="A1390" s="45" t="s">
        <v>103</v>
      </c>
      <c r="B1390" s="61">
        <v>9</v>
      </c>
      <c r="C1390" s="62">
        <v>0</v>
      </c>
      <c r="D1390" s="62">
        <v>120</v>
      </c>
      <c r="E1390" s="62">
        <v>158</v>
      </c>
      <c r="F1390" s="62">
        <v>60</v>
      </c>
      <c r="G1390" s="62">
        <v>0</v>
      </c>
      <c r="H1390" s="63">
        <v>0</v>
      </c>
      <c r="I1390" s="64">
        <f t="shared" si="832"/>
        <v>347</v>
      </c>
      <c r="J1390" s="61">
        <v>486</v>
      </c>
      <c r="K1390" s="62">
        <v>0</v>
      </c>
      <c r="L1390" s="62">
        <v>6480</v>
      </c>
      <c r="M1390" s="62">
        <v>8532</v>
      </c>
      <c r="N1390" s="62">
        <v>3240</v>
      </c>
      <c r="O1390" s="62">
        <v>0</v>
      </c>
      <c r="P1390" s="63">
        <v>0</v>
      </c>
      <c r="Q1390" s="64">
        <f t="shared" si="833"/>
        <v>18738</v>
      </c>
    </row>
    <row r="1391" spans="1:17" ht="15" customHeight="1" thickBot="1">
      <c r="A1391" s="65" t="s">
        <v>104</v>
      </c>
      <c r="B1391" s="50">
        <v>9</v>
      </c>
      <c r="C1391" s="51">
        <v>0</v>
      </c>
      <c r="D1391" s="51">
        <v>104</v>
      </c>
      <c r="E1391" s="51">
        <v>103</v>
      </c>
      <c r="F1391" s="51">
        <v>17</v>
      </c>
      <c r="G1391" s="51">
        <v>0</v>
      </c>
      <c r="H1391" s="52">
        <v>0</v>
      </c>
      <c r="I1391" s="53">
        <f t="shared" si="832"/>
        <v>233</v>
      </c>
      <c r="J1391" s="50">
        <v>243</v>
      </c>
      <c r="K1391" s="51">
        <v>0</v>
      </c>
      <c r="L1391" s="51">
        <v>2808</v>
      </c>
      <c r="M1391" s="51">
        <v>2781</v>
      </c>
      <c r="N1391" s="51">
        <v>459</v>
      </c>
      <c r="O1391" s="51">
        <v>0</v>
      </c>
      <c r="P1391" s="52">
        <v>0</v>
      </c>
      <c r="Q1391" s="53">
        <f t="shared" si="833"/>
        <v>6291</v>
      </c>
    </row>
    <row r="1392" spans="1:17" s="59" customFormat="1" ht="43.5" customHeight="1" thickBot="1">
      <c r="A1392" s="67" t="s">
        <v>142</v>
      </c>
      <c r="B1392" s="68">
        <f>B1375+B1372+B1355+B1352+B1349+B1346+B1343+B1340+B1331+B1328+B1325+B1320+B1317+B1314+B1311+B1302+B1299+B1296+B1291+B1288</f>
        <v>79924</v>
      </c>
      <c r="C1392" s="69">
        <f t="shared" ref="C1392:Q1392" si="834">C1375+C1372+C1355+C1352+C1349+C1346+C1343+C1340+C1331+C1328+C1325+C1320+C1317+C1314+C1311+C1302+C1299+C1296+C1291+C1288</f>
        <v>9142</v>
      </c>
      <c r="D1392" s="69">
        <f t="shared" si="834"/>
        <v>963593</v>
      </c>
      <c r="E1392" s="69">
        <f t="shared" si="834"/>
        <v>352116</v>
      </c>
      <c r="F1392" s="69">
        <f t="shared" si="834"/>
        <v>138179</v>
      </c>
      <c r="G1392" s="69">
        <f t="shared" si="834"/>
        <v>64300</v>
      </c>
      <c r="H1392" s="70">
        <f t="shared" si="834"/>
        <v>27046</v>
      </c>
      <c r="I1392" s="71">
        <f t="shared" si="834"/>
        <v>1634300</v>
      </c>
      <c r="J1392" s="68">
        <f t="shared" si="834"/>
        <v>619773.1</v>
      </c>
      <c r="K1392" s="69">
        <f t="shared" si="834"/>
        <v>950168</v>
      </c>
      <c r="L1392" s="69">
        <f t="shared" si="834"/>
        <v>3085052.9000000004</v>
      </c>
      <c r="M1392" s="69">
        <f t="shared" si="834"/>
        <v>2964095.7</v>
      </c>
      <c r="N1392" s="69">
        <f t="shared" si="834"/>
        <v>1761050.5</v>
      </c>
      <c r="O1392" s="69">
        <f t="shared" si="834"/>
        <v>198609.99999999997</v>
      </c>
      <c r="P1392" s="70">
        <f t="shared" si="834"/>
        <v>49235.099999999991</v>
      </c>
      <c r="Q1392" s="71">
        <f t="shared" si="834"/>
        <v>9627985.3000000007</v>
      </c>
    </row>
    <row r="1393" spans="3:14">
      <c r="C1393" s="73"/>
      <c r="K1393" s="73"/>
    </row>
    <row r="1395" spans="3:14">
      <c r="F1395" s="73"/>
      <c r="N1395" s="73"/>
    </row>
    <row r="1396" spans="3:14">
      <c r="F1396" s="73"/>
      <c r="N1396" s="73"/>
    </row>
  </sheetData>
  <mergeCells count="1">
    <mergeCell ref="A1:Q1"/>
  </mergeCells>
  <pageMargins left="0.35433070866141736" right="0.31496062992125984" top="0.35433070866141736" bottom="0.39370078740157483" header="0.15748031496062992" footer="0.31496062992125984"/>
  <pageSetup paperSize="9" scale="36" fitToHeight="4" orientation="portrait" r:id="rId1"/>
  <headerFooter alignWithMargins="0">
    <oddHeader>&amp;C&amp;"Verdana,Pogrubiony"&amp;12SPRZEDAŻ BILETÓW 1.01-23.04.2021 r.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3</vt:i4>
      </vt:variant>
    </vt:vector>
  </HeadingPairs>
  <TitlesOfParts>
    <vt:vector size="5" baseType="lpstr">
      <vt:lpstr>sprzedaż biletów I-XII 2021</vt:lpstr>
      <vt:lpstr>I-XII 2021 wg kanałów dystr.</vt:lpstr>
      <vt:lpstr>'sprzedaż biletów I-XII 2021'!Obszar_wydruku</vt:lpstr>
      <vt:lpstr>'I-XII 2021 wg kanałów dystr.'!Title</vt:lpstr>
      <vt:lpstr>'sprzedaż biletów I-XII 2021'!Title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Mikos Jolanta</dc:creator>
  <cp:lastModifiedBy>umbeka01</cp:lastModifiedBy>
  <cp:lastPrinted>2021-05-04T10:24:24Z</cp:lastPrinted>
  <dcterms:created xsi:type="dcterms:W3CDTF">2021-04-30T06:34:01Z</dcterms:created>
  <dcterms:modified xsi:type="dcterms:W3CDTF">2022-01-28T07:31:46Z</dcterms:modified>
</cp:coreProperties>
</file>